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4° Trim. 2016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<sst xmlns="http://schemas.openxmlformats.org/spreadsheetml/2006/main" count="19" uniqueCount="19">
  <si>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</si>
  <si>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</si>
  <si>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</si>
  <si>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</si>
  <si>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</si>
  <si>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</si>
  <si>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</si>
  <si>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</si>
  <si>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</si>
  <si>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</si>
  <si>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</si>
  <si>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</si>
  <si>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</si>
  <si>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</si>
  <si>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</si>
  <si>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</si>
  <si>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t>INDICATORE DI TEMPESTIVITA' DEI PAGAMENTI QUARTO TRIMESTRE ANNO 2016
(Art. 9 del D.P.C.M. 22 settembre 2014)</t>
  </si>
  <si>
    <t>Lecce, li 27/01/2017 (prot. n. 259/B15)</t>
  </si>
  <si>
    <r>
      <t xml:space="preserve">L'indicatore di tempestività dei pagamenti per la Direzione Didattica Statale 1° Circolo "C. Battisti" per il quarto trimestre 2016, calcolato ai sensi dell'art. 9 del D.P.C.M. 22 settembre 2014, quale differenza tra la data di scadenza della fattura o richiesta equivalente di pagamento e la data di pagamento ai fornitori, moltiplicata per l'importo dovuto, rapportata alla somma degli importi pagati </t>
    </r>
    <r>
      <rPr>
        <sz val="11"/>
        <rFont val="Calibri"/>
        <family val="2"/>
      </rPr>
      <t xml:space="preserve">nel periodo di riferimento, è di : </t>
    </r>
    <r>
      <rPr>
        <b/>
        <sz val="11"/>
        <rFont val="Calibri"/>
        <family val="2"/>
      </rPr>
      <t>25,13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</si>
</sst>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A34" sqref="A34:K34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6.7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ht="40.5" customHeight="1">
      <c r="A4" s="13" t="s">
        <v>15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6"/>
    </row>
    <row r="5" spans="1:11" ht="15">
      <c r="A5" s="7">
        <v>215</v>
      </c>
      <c r="B5" s="8">
        <v>42635</v>
      </c>
      <c r="C5" s="8">
        <f aca="true" t="shared" si="0" ref="C5:C21">B5+30</f>
        <v>42665</v>
      </c>
      <c r="D5" s="8">
        <v>42664</v>
      </c>
      <c r="E5" s="8"/>
      <c r="F5" s="9">
        <v>607.4</v>
      </c>
      <c r="G5" s="9">
        <f aca="true" t="shared" si="1" ref="G5:G21">F5</f>
        <v>607.4</v>
      </c>
      <c r="H5" s="10"/>
      <c r="I5" s="6">
        <f aca="true" t="shared" si="2" ref="I5:I21">D5-C5</f>
        <v>-1</v>
      </c>
      <c r="J5" s="6">
        <f aca="true" t="shared" si="3" ref="J5:J21">+G5*I5</f>
        <v>-607.4</v>
      </c>
      <c r="K5" s="6"/>
    </row>
    <row r="6" spans="1:11" s="15" customFormat="1" ht="15">
      <c r="A6" s="20">
        <v>216</v>
      </c>
      <c r="B6" s="21">
        <v>42584</v>
      </c>
      <c r="C6" s="21">
        <f t="shared" si="0"/>
        <v>42614</v>
      </c>
      <c r="D6" s="21">
        <v>42676</v>
      </c>
      <c r="E6" s="22"/>
      <c r="F6" s="23">
        <v>46391.66</v>
      </c>
      <c r="G6" s="23">
        <f t="shared" si="1"/>
        <v>46391.66</v>
      </c>
      <c r="H6" s="24"/>
      <c r="I6" s="22">
        <f t="shared" si="2"/>
        <v>62</v>
      </c>
      <c r="J6" s="22">
        <f t="shared" si="3"/>
        <v>2876282.9200000004</v>
      </c>
      <c r="K6" s="22"/>
    </row>
    <row r="7" spans="1:11" ht="15">
      <c r="A7" s="7">
        <v>217</v>
      </c>
      <c r="B7" s="8">
        <v>42653</v>
      </c>
      <c r="C7" s="8">
        <f t="shared" si="0"/>
        <v>42683</v>
      </c>
      <c r="D7" s="8">
        <v>42676</v>
      </c>
      <c r="E7" s="8">
        <v>42053</v>
      </c>
      <c r="F7" s="9">
        <v>45.7</v>
      </c>
      <c r="G7" s="9">
        <f t="shared" si="1"/>
        <v>45.7</v>
      </c>
      <c r="H7" s="10">
        <v>7</v>
      </c>
      <c r="I7" s="6">
        <f t="shared" si="2"/>
        <v>-7</v>
      </c>
      <c r="J7" s="6">
        <f t="shared" si="3"/>
        <v>-319.90000000000003</v>
      </c>
      <c r="K7" s="6"/>
    </row>
    <row r="8" spans="1:11" ht="15">
      <c r="A8" s="7">
        <v>218</v>
      </c>
      <c r="B8" s="8">
        <v>42655</v>
      </c>
      <c r="C8" s="8">
        <f t="shared" si="0"/>
        <v>42685</v>
      </c>
      <c r="D8" s="8">
        <v>42676</v>
      </c>
      <c r="E8" s="8">
        <v>42053</v>
      </c>
      <c r="F8" s="9">
        <v>112.5</v>
      </c>
      <c r="G8" s="9">
        <f t="shared" si="1"/>
        <v>112.5</v>
      </c>
      <c r="H8" s="10">
        <v>9.9</v>
      </c>
      <c r="I8" s="6">
        <f t="shared" si="2"/>
        <v>-9</v>
      </c>
      <c r="J8" s="6">
        <f t="shared" si="3"/>
        <v>-1012.5</v>
      </c>
      <c r="K8" s="6"/>
    </row>
    <row r="9" spans="1:11" ht="15">
      <c r="A9" s="7">
        <v>219</v>
      </c>
      <c r="B9" s="8">
        <v>42656</v>
      </c>
      <c r="C9" s="8">
        <f t="shared" si="0"/>
        <v>42686</v>
      </c>
      <c r="D9" s="8">
        <v>42676</v>
      </c>
      <c r="E9" s="8">
        <v>42053</v>
      </c>
      <c r="F9" s="9">
        <v>8077.74</v>
      </c>
      <c r="G9" s="9">
        <f t="shared" si="1"/>
        <v>8077.74</v>
      </c>
      <c r="H9" s="10">
        <v>116.6</v>
      </c>
      <c r="I9" s="6">
        <f t="shared" si="2"/>
        <v>-10</v>
      </c>
      <c r="J9" s="6">
        <f t="shared" si="3"/>
        <v>-80777.4</v>
      </c>
      <c r="K9" s="6"/>
    </row>
    <row r="10" spans="1:11" ht="15">
      <c r="A10" s="7">
        <v>220</v>
      </c>
      <c r="B10" s="8">
        <v>42657</v>
      </c>
      <c r="C10" s="8">
        <f t="shared" si="0"/>
        <v>42687</v>
      </c>
      <c r="D10" s="8">
        <v>42676</v>
      </c>
      <c r="E10" s="8">
        <v>42053</v>
      </c>
      <c r="F10" s="9">
        <v>99.5</v>
      </c>
      <c r="G10" s="9">
        <f t="shared" si="1"/>
        <v>99.5</v>
      </c>
      <c r="H10" s="10">
        <v>16.06</v>
      </c>
      <c r="I10" s="6">
        <f t="shared" si="2"/>
        <v>-11</v>
      </c>
      <c r="J10" s="6">
        <f t="shared" si="3"/>
        <v>-1094.5</v>
      </c>
      <c r="K10" s="6"/>
    </row>
    <row r="11" spans="1:11" ht="15">
      <c r="A11" s="7">
        <v>221</v>
      </c>
      <c r="B11" s="8">
        <v>42663</v>
      </c>
      <c r="C11" s="8">
        <f t="shared" si="0"/>
        <v>42693</v>
      </c>
      <c r="D11" s="8">
        <v>42683</v>
      </c>
      <c r="E11" s="8">
        <v>42053</v>
      </c>
      <c r="F11" s="9">
        <v>130.05</v>
      </c>
      <c r="G11" s="9">
        <f t="shared" si="1"/>
        <v>130.05</v>
      </c>
      <c r="H11" s="10">
        <v>154</v>
      </c>
      <c r="I11" s="6">
        <f t="shared" si="2"/>
        <v>-10</v>
      </c>
      <c r="J11" s="6">
        <f t="shared" si="3"/>
        <v>-1300.5</v>
      </c>
      <c r="K11" s="6"/>
    </row>
    <row r="12" spans="1:11" ht="15">
      <c r="A12" s="7">
        <v>222</v>
      </c>
      <c r="B12" s="8">
        <v>42668</v>
      </c>
      <c r="C12" s="8">
        <f t="shared" si="0"/>
        <v>42698</v>
      </c>
      <c r="D12" s="8">
        <v>42683</v>
      </c>
      <c r="E12" s="8">
        <v>42053</v>
      </c>
      <c r="F12" s="9">
        <v>46.01</v>
      </c>
      <c r="G12" s="9">
        <f t="shared" si="1"/>
        <v>46.01</v>
      </c>
      <c r="H12" s="10">
        <v>7.27</v>
      </c>
      <c r="I12" s="6">
        <f t="shared" si="2"/>
        <v>-15</v>
      </c>
      <c r="J12" s="6">
        <f t="shared" si="3"/>
        <v>-690.15</v>
      </c>
      <c r="K12" s="6"/>
    </row>
    <row r="13" spans="1:11" ht="15">
      <c r="A13" s="7">
        <v>223</v>
      </c>
      <c r="B13" s="8">
        <v>42670</v>
      </c>
      <c r="C13" s="8">
        <f t="shared" si="0"/>
        <v>42700</v>
      </c>
      <c r="D13" s="8">
        <v>42683</v>
      </c>
      <c r="E13" s="8">
        <v>42053</v>
      </c>
      <c r="F13" s="9">
        <v>1050</v>
      </c>
      <c r="G13" s="9">
        <f t="shared" si="1"/>
        <v>1050</v>
      </c>
      <c r="H13" s="10">
        <v>126.77</v>
      </c>
      <c r="I13" s="6">
        <f t="shared" si="2"/>
        <v>-17</v>
      </c>
      <c r="J13" s="6">
        <f t="shared" si="3"/>
        <v>-17850</v>
      </c>
      <c r="K13" s="6"/>
    </row>
    <row r="14" spans="1:11" ht="15">
      <c r="A14" s="7">
        <v>224</v>
      </c>
      <c r="B14" s="8">
        <v>42681</v>
      </c>
      <c r="C14" s="8">
        <f t="shared" si="0"/>
        <v>42711</v>
      </c>
      <c r="D14" s="8">
        <v>42683</v>
      </c>
      <c r="E14" s="6"/>
      <c r="F14" s="9">
        <v>574.04</v>
      </c>
      <c r="G14" s="9">
        <f t="shared" si="1"/>
        <v>574.04</v>
      </c>
      <c r="H14" s="10"/>
      <c r="I14" s="6">
        <f t="shared" si="2"/>
        <v>-28</v>
      </c>
      <c r="J14" s="6">
        <f t="shared" si="3"/>
        <v>-16073.119999999999</v>
      </c>
      <c r="K14" s="6"/>
    </row>
    <row r="15" spans="1:11" s="15" customFormat="1" ht="15">
      <c r="A15" s="20">
        <v>225</v>
      </c>
      <c r="B15" s="21">
        <v>42682</v>
      </c>
      <c r="C15" s="21">
        <f t="shared" si="0"/>
        <v>42712</v>
      </c>
      <c r="D15" s="21">
        <v>42683</v>
      </c>
      <c r="E15" s="22"/>
      <c r="F15" s="23">
        <v>8077.74</v>
      </c>
      <c r="G15" s="23">
        <f t="shared" si="1"/>
        <v>8077.74</v>
      </c>
      <c r="H15" s="24"/>
      <c r="I15" s="22">
        <f t="shared" si="2"/>
        <v>-29</v>
      </c>
      <c r="J15" s="22">
        <f t="shared" si="3"/>
        <v>-234254.46</v>
      </c>
      <c r="K15" s="22"/>
    </row>
    <row r="16" spans="1:11" ht="15">
      <c r="A16" s="7">
        <v>226</v>
      </c>
      <c r="B16" s="8">
        <v>42662</v>
      </c>
      <c r="C16" s="8">
        <f t="shared" si="0"/>
        <v>42692</v>
      </c>
      <c r="D16" s="8">
        <v>42683</v>
      </c>
      <c r="E16" s="6"/>
      <c r="F16" s="9">
        <v>30</v>
      </c>
      <c r="G16" s="9">
        <f t="shared" si="1"/>
        <v>30</v>
      </c>
      <c r="H16" s="10"/>
      <c r="I16" s="6">
        <f t="shared" si="2"/>
        <v>-9</v>
      </c>
      <c r="J16" s="6">
        <f t="shared" si="3"/>
        <v>-270</v>
      </c>
      <c r="K16" s="6"/>
    </row>
    <row r="17" spans="1:11" ht="15">
      <c r="A17" s="7">
        <v>227</v>
      </c>
      <c r="B17" s="8">
        <v>42684</v>
      </c>
      <c r="C17" s="8">
        <f t="shared" si="0"/>
        <v>42714</v>
      </c>
      <c r="D17" s="8">
        <v>42688</v>
      </c>
      <c r="E17" s="6"/>
      <c r="F17" s="9">
        <v>162.44</v>
      </c>
      <c r="G17" s="9">
        <f t="shared" si="1"/>
        <v>162.44</v>
      </c>
      <c r="H17" s="10"/>
      <c r="I17" s="6">
        <f t="shared" si="2"/>
        <v>-26</v>
      </c>
      <c r="J17" s="6">
        <f t="shared" si="3"/>
        <v>-4223.44</v>
      </c>
      <c r="K17" s="6"/>
    </row>
    <row r="18" spans="1:11" ht="15">
      <c r="A18" s="7">
        <v>243</v>
      </c>
      <c r="B18" s="8">
        <v>42647</v>
      </c>
      <c r="C18" s="8">
        <v>42721</v>
      </c>
      <c r="D18" s="8">
        <v>42692</v>
      </c>
      <c r="E18" s="6"/>
      <c r="F18" s="9">
        <v>92.55</v>
      </c>
      <c r="G18" s="9">
        <f t="shared" si="1"/>
        <v>92.55</v>
      </c>
      <c r="H18" s="10"/>
      <c r="I18" s="6">
        <f t="shared" si="2"/>
        <v>-29</v>
      </c>
      <c r="J18" s="6">
        <f t="shared" si="3"/>
        <v>-2683.95</v>
      </c>
      <c r="K18" s="6"/>
    </row>
    <row r="19" spans="1:11" ht="15">
      <c r="A19" s="7">
        <v>244</v>
      </c>
      <c r="B19" s="8">
        <v>42688</v>
      </c>
      <c r="C19" s="8">
        <f t="shared" si="0"/>
        <v>42718</v>
      </c>
      <c r="D19" s="8">
        <v>42702</v>
      </c>
      <c r="E19" s="6"/>
      <c r="F19" s="9">
        <v>52.91</v>
      </c>
      <c r="G19" s="9">
        <f t="shared" si="1"/>
        <v>52.91</v>
      </c>
      <c r="H19" s="10"/>
      <c r="I19" s="6">
        <f t="shared" si="2"/>
        <v>-16</v>
      </c>
      <c r="J19" s="6">
        <f t="shared" si="3"/>
        <v>-846.56</v>
      </c>
      <c r="K19" s="6"/>
    </row>
    <row r="20" spans="1:11" ht="15">
      <c r="A20" s="7">
        <v>245</v>
      </c>
      <c r="B20" s="8">
        <v>42695</v>
      </c>
      <c r="C20" s="8">
        <f t="shared" si="0"/>
        <v>42725</v>
      </c>
      <c r="D20" s="8">
        <v>42702</v>
      </c>
      <c r="E20" s="6"/>
      <c r="F20" s="9">
        <v>295.5</v>
      </c>
      <c r="G20" s="9">
        <f t="shared" si="1"/>
        <v>295.5</v>
      </c>
      <c r="H20" s="10"/>
      <c r="I20" s="6">
        <f t="shared" si="2"/>
        <v>-23</v>
      </c>
      <c r="J20" s="6">
        <f t="shared" si="3"/>
        <v>-6796.5</v>
      </c>
      <c r="K20" s="6"/>
    </row>
    <row r="21" spans="1:11" ht="15">
      <c r="A21" s="7">
        <v>246</v>
      </c>
      <c r="B21" s="8">
        <v>42695</v>
      </c>
      <c r="C21" s="8">
        <f t="shared" si="0"/>
        <v>42725</v>
      </c>
      <c r="D21" s="8">
        <v>42702</v>
      </c>
      <c r="E21" s="6"/>
      <c r="F21" s="9">
        <v>98.5</v>
      </c>
      <c r="G21" s="9">
        <f t="shared" si="1"/>
        <v>98.5</v>
      </c>
      <c r="H21" s="10"/>
      <c r="I21" s="6">
        <f t="shared" si="2"/>
        <v>-23</v>
      </c>
      <c r="J21" s="6">
        <f t="shared" si="3"/>
        <v>-2265.5</v>
      </c>
      <c r="K21" s="6"/>
    </row>
    <row r="22" spans="1:11" ht="15">
      <c r="A22" s="7">
        <v>247</v>
      </c>
      <c r="B22" s="8">
        <v>42697</v>
      </c>
      <c r="C22" s="8">
        <f aca="true" t="shared" si="4" ref="C22:C30">B22+30</f>
        <v>42727</v>
      </c>
      <c r="D22" s="8">
        <v>42702</v>
      </c>
      <c r="E22" s="6"/>
      <c r="F22" s="9">
        <v>35</v>
      </c>
      <c r="G22" s="9">
        <f aca="true" t="shared" si="5" ref="G22:G30">F22</f>
        <v>35</v>
      </c>
      <c r="H22" s="10"/>
      <c r="I22" s="6">
        <f aca="true" t="shared" si="6" ref="I22:I30">D22-C22</f>
        <v>-25</v>
      </c>
      <c r="J22" s="6">
        <f aca="true" t="shared" si="7" ref="J22:J30">+G22*I22</f>
        <v>-875</v>
      </c>
      <c r="K22" s="6"/>
    </row>
    <row r="23" spans="1:11" ht="15">
      <c r="A23" s="7">
        <v>249</v>
      </c>
      <c r="B23" s="8">
        <v>42700</v>
      </c>
      <c r="C23" s="8">
        <f t="shared" si="4"/>
        <v>42730</v>
      </c>
      <c r="D23" s="8">
        <v>42709</v>
      </c>
      <c r="E23" s="6"/>
      <c r="F23" s="9">
        <v>464.42</v>
      </c>
      <c r="G23" s="9">
        <f t="shared" si="5"/>
        <v>464.42</v>
      </c>
      <c r="H23" s="10"/>
      <c r="I23" s="6">
        <f t="shared" si="6"/>
        <v>-21</v>
      </c>
      <c r="J23" s="6">
        <f t="shared" si="7"/>
        <v>-9752.82</v>
      </c>
      <c r="K23" s="6"/>
    </row>
    <row r="24" spans="1:11" ht="15">
      <c r="A24" s="7">
        <v>253</v>
      </c>
      <c r="B24" s="8">
        <v>42706</v>
      </c>
      <c r="C24" s="8">
        <f t="shared" si="4"/>
        <v>42736</v>
      </c>
      <c r="D24" s="8">
        <v>42709</v>
      </c>
      <c r="E24" s="6"/>
      <c r="F24" s="9">
        <v>20.94</v>
      </c>
      <c r="G24" s="9">
        <f t="shared" si="5"/>
        <v>20.94</v>
      </c>
      <c r="H24" s="10"/>
      <c r="I24" s="6">
        <f t="shared" si="6"/>
        <v>-27</v>
      </c>
      <c r="J24" s="6">
        <f t="shared" si="7"/>
        <v>-565.38</v>
      </c>
      <c r="K24" s="6"/>
    </row>
    <row r="25" spans="1:11" ht="15">
      <c r="A25" s="7">
        <v>254</v>
      </c>
      <c r="B25" s="8">
        <v>42707</v>
      </c>
      <c r="C25" s="8">
        <f t="shared" si="4"/>
        <v>42737</v>
      </c>
      <c r="D25" s="8">
        <v>42709</v>
      </c>
      <c r="E25" s="6"/>
      <c r="F25" s="9">
        <v>20.9</v>
      </c>
      <c r="G25" s="9">
        <f t="shared" si="5"/>
        <v>20.9</v>
      </c>
      <c r="H25" s="10"/>
      <c r="I25" s="6">
        <f t="shared" si="6"/>
        <v>-28</v>
      </c>
      <c r="J25" s="6">
        <f t="shared" si="7"/>
        <v>-585.1999999999999</v>
      </c>
      <c r="K25" s="6"/>
    </row>
    <row r="26" spans="1:11" ht="15">
      <c r="A26" s="7">
        <v>260</v>
      </c>
      <c r="B26" s="8">
        <v>42706</v>
      </c>
      <c r="C26" s="8">
        <f t="shared" si="4"/>
        <v>42736</v>
      </c>
      <c r="D26" s="8">
        <v>42717</v>
      </c>
      <c r="E26" s="6"/>
      <c r="F26" s="9">
        <v>591.49</v>
      </c>
      <c r="G26" s="9">
        <f t="shared" si="5"/>
        <v>591.49</v>
      </c>
      <c r="H26" s="10"/>
      <c r="I26" s="6">
        <f t="shared" si="6"/>
        <v>-19</v>
      </c>
      <c r="J26" s="6">
        <f t="shared" si="7"/>
        <v>-11238.31</v>
      </c>
      <c r="K26" s="6"/>
    </row>
    <row r="27" spans="1:11" ht="15">
      <c r="A27" s="7">
        <v>261</v>
      </c>
      <c r="B27" s="8">
        <v>42710</v>
      </c>
      <c r="C27" s="8">
        <f t="shared" si="4"/>
        <v>42740</v>
      </c>
      <c r="D27" s="8">
        <v>42717</v>
      </c>
      <c r="E27" s="6"/>
      <c r="F27" s="9">
        <v>8077.74</v>
      </c>
      <c r="G27" s="9">
        <f t="shared" si="5"/>
        <v>8077.74</v>
      </c>
      <c r="H27" s="10"/>
      <c r="I27" s="6">
        <f t="shared" si="6"/>
        <v>-23</v>
      </c>
      <c r="J27" s="6">
        <f t="shared" si="7"/>
        <v>-185788.02</v>
      </c>
      <c r="K27" s="6"/>
    </row>
    <row r="28" spans="1:11" s="15" customFormat="1" ht="15">
      <c r="A28" s="20">
        <v>272</v>
      </c>
      <c r="B28" s="21">
        <v>42682</v>
      </c>
      <c r="C28" s="21">
        <f t="shared" si="4"/>
        <v>42712</v>
      </c>
      <c r="D28" s="21">
        <v>42718</v>
      </c>
      <c r="E28" s="22"/>
      <c r="F28" s="23">
        <v>18556.67</v>
      </c>
      <c r="G28" s="23">
        <f t="shared" si="5"/>
        <v>18556.67</v>
      </c>
      <c r="H28" s="24"/>
      <c r="I28" s="22">
        <f t="shared" si="6"/>
        <v>6</v>
      </c>
      <c r="J28" s="22">
        <f t="shared" si="7"/>
        <v>111340.01999999999</v>
      </c>
      <c r="K28" s="22"/>
    </row>
    <row r="29" spans="1:11" s="15" customFormat="1" ht="15">
      <c r="A29" s="20">
        <v>273</v>
      </c>
      <c r="B29" s="21">
        <v>42717</v>
      </c>
      <c r="C29" s="21">
        <f t="shared" si="4"/>
        <v>42747</v>
      </c>
      <c r="D29" s="21">
        <v>42718</v>
      </c>
      <c r="E29" s="22"/>
      <c r="F29" s="23">
        <v>80</v>
      </c>
      <c r="G29" s="23">
        <f t="shared" si="5"/>
        <v>80</v>
      </c>
      <c r="H29" s="24"/>
      <c r="I29" s="22">
        <f t="shared" si="6"/>
        <v>-29</v>
      </c>
      <c r="J29" s="22">
        <f t="shared" si="7"/>
        <v>-2320</v>
      </c>
      <c r="K29" s="22"/>
    </row>
    <row r="30" spans="1:11" s="15" customFormat="1" ht="15">
      <c r="A30" s="20">
        <v>277</v>
      </c>
      <c r="B30" s="21">
        <v>42718</v>
      </c>
      <c r="C30" s="21">
        <f t="shared" si="4"/>
        <v>42748</v>
      </c>
      <c r="D30" s="21">
        <v>42733</v>
      </c>
      <c r="E30" s="22"/>
      <c r="F30" s="23">
        <v>1200</v>
      </c>
      <c r="G30" s="23">
        <f t="shared" si="5"/>
        <v>1200</v>
      </c>
      <c r="H30" s="24"/>
      <c r="I30" s="22">
        <f t="shared" si="6"/>
        <v>-15</v>
      </c>
      <c r="J30" s="22">
        <f t="shared" si="7"/>
        <v>-18000</v>
      </c>
      <c r="K30" s="22"/>
    </row>
    <row r="31" spans="1:11" ht="15">
      <c r="A31" s="28" t="s">
        <v>10</v>
      </c>
      <c r="B31" s="29"/>
      <c r="C31" s="29"/>
      <c r="D31" s="29"/>
      <c r="E31" s="29"/>
      <c r="F31" s="30"/>
      <c r="G31" s="9">
        <f>SUM(G5:G30)</f>
        <v>94991.40000000001</v>
      </c>
      <c r="H31" s="10"/>
      <c r="I31" s="6"/>
      <c r="J31" s="6">
        <f>SUM(J5:J30)</f>
        <v>2387432.3300000005</v>
      </c>
      <c r="K31" s="11">
        <f>+J31/G31</f>
        <v>25.13314184231415</v>
      </c>
    </row>
    <row r="32" spans="1:11" ht="15">
      <c r="A32" s="14"/>
      <c r="B32" s="14"/>
      <c r="C32" s="14"/>
      <c r="D32" s="14"/>
      <c r="E32" s="14"/>
      <c r="F32" s="14"/>
      <c r="G32" s="16"/>
      <c r="H32" s="17"/>
      <c r="I32" s="18"/>
      <c r="J32" s="18"/>
      <c r="K32" s="19"/>
    </row>
    <row r="33" ht="15" customHeight="1">
      <c r="H33" s="12"/>
    </row>
    <row r="34" spans="1:11" ht="73.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8" s="15" customFormat="1" ht="15">
      <c r="A35" s="33" t="s">
        <v>17</v>
      </c>
      <c r="B35" s="34"/>
      <c r="C35" s="34"/>
      <c r="F35" s="35"/>
      <c r="G35" s="35"/>
      <c r="H35" s="36"/>
    </row>
    <row r="36" ht="15" customHeight="1">
      <c r="H36" s="12"/>
    </row>
    <row r="37" spans="2:10" ht="12.75" customHeight="1">
      <c r="B37" s="32" t="s">
        <v>11</v>
      </c>
      <c r="C37" s="32"/>
      <c r="I37" s="25" t="s">
        <v>12</v>
      </c>
      <c r="J37" s="25"/>
    </row>
    <row r="38" spans="2:3" ht="15">
      <c r="B38" s="32"/>
      <c r="C38" s="32"/>
    </row>
    <row r="39" spans="2:10" ht="15">
      <c r="B39" s="25" t="s">
        <v>13</v>
      </c>
      <c r="C39" s="25"/>
      <c r="I39" s="25" t="s">
        <v>14</v>
      </c>
      <c r="J39" s="25"/>
    </row>
  </sheetData>
  <sheetProtection selectLockedCells="1" selectUnlockedCells="1"/>
  <mergeCells count="8">
    <mergeCell ref="B39:C39"/>
    <mergeCell ref="I39:J39"/>
    <mergeCell ref="A1:K1"/>
    <mergeCell ref="A2:K2"/>
    <mergeCell ref="A31:F31"/>
    <mergeCell ref="A34:K34"/>
    <mergeCell ref="B37:C38"/>
    <mergeCell ref="I37:J3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cols>
    <col min="6" max="7" width="9.140625" style="1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cp:lastPrinted>2017-01-27T07:46:31Z</cp:lastPrinted>
  <dcterms:created xsi:type="dcterms:W3CDTF">2015-05-11T16:52:14Z</dcterms:created>
  <dcterms:modified xsi:type="dcterms:W3CDTF">2017-01-27T09:59:56Z</dcterms:modified>
  <cp:category/>
  <cp:version/>
  <cp:contentType/>
  <cp:contentStatus/>
</cp:coreProperties>
</file>