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e pagamenti 2016" sheetId="1" r:id="rId1"/>
    <sheet name="Indic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<sst xmlns="http://schemas.openxmlformats.org/spreadsheetml/2006/main" count="19" uniqueCount="19">
  <si>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 xml:space="preserve">Direzione didattica statale 1° Circolo
</t>
    </r>
    <r>
      <rPr>
        <b/>
        <sz val="14"/>
        <color indexed="8"/>
        <rFont val="Garamond"/>
        <family val="1"/>
      </rPr>
      <t>"C. BATTISTI" - LECCE</t>
    </r>
  </si>
  <si>
    <t>Data ricevimento fattura</t>
  </si>
  <si>
    <t>Data scadenza fattura</t>
  </si>
  <si>
    <t>Data pagamento fattura</t>
  </si>
  <si>
    <t>data secondo pagamento</t>
  </si>
  <si>
    <t>importo fattura</t>
  </si>
  <si>
    <t>importo pagato</t>
  </si>
  <si>
    <t>secondo pagamento</t>
  </si>
  <si>
    <t>Giorni intercorrenti dalla scadenza</t>
  </si>
  <si>
    <t>Giorni intercorrenti dalla scadenza per importo pagato</t>
  </si>
  <si>
    <t>TOTALI</t>
  </si>
  <si>
    <t>Il Direttore dei Servizi Generali e Amministrativi</t>
  </si>
  <si>
    <t>Il Dirigente Scolastico</t>
  </si>
  <si>
    <t>Dott. Franco MARTELLA</t>
  </si>
  <si>
    <t>Dr.ssa Maria Rosaria RIELLI</t>
  </si>
  <si>
    <t>MandatoN.</t>
  </si>
  <si>
    <t>INDICATORE DI TEMPESTIVITA' DEI PAGAMENTI ANNO 2016
(Art. 9 del D.P.C.M. 22 settembre 2014)</t>
  </si>
  <si>
    <r>
      <t>L'indicatore di tempestività dei pagamenti per la Direzione Didattica Statale 1° Circolo "C. Battisti" per l'anno 2016, calcolato ai sensi dell'art. 9 del D.P.C.M. 22 settembre 2014, quale differenza tra la data di scadenza della fattura o richiesta equivalente di pagamento e la data di pagamento ai fornitori, moltiplicata per l'importo dovuto, rapportata alla somma degli importi pagati nel periodo di riferime</t>
    </r>
    <r>
      <rPr>
        <sz val="11"/>
        <rFont val="Calibri"/>
        <family val="2"/>
      </rPr>
      <t xml:space="preserve">nto, è di : </t>
    </r>
    <r>
      <rPr>
        <b/>
        <sz val="11"/>
        <rFont val="Calibri"/>
        <family val="2"/>
      </rPr>
      <t>5,19</t>
    </r>
  </si>
  <si>
    <t>Lecce, li 27/01/2017 (prot. n. 260/B15)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</si>
</sst>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715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00">
      <selection activeCell="F135" sqref="F135"/>
    </sheetView>
  </sheetViews>
  <sheetFormatPr defaultColWidth="9.140625" defaultRowHeight="15"/>
  <cols>
    <col min="2" max="2" width="16.28125" style="0" customWidth="1"/>
    <col min="3" max="3" width="15.7109375" style="0" customWidth="1"/>
    <col min="4" max="4" width="16.7109375" style="0" customWidth="1"/>
    <col min="5" max="5" width="0" style="0" hidden="1" customWidth="1"/>
    <col min="6" max="7" width="16.00390625" style="1" customWidth="1"/>
    <col min="8" max="8" width="0" style="0" hidden="1" customWidth="1"/>
    <col min="9" max="9" width="16.7109375" style="0" customWidth="1"/>
    <col min="10" max="10" width="13.8515625" style="0" customWidth="1"/>
  </cols>
  <sheetData>
    <row r="1" spans="1:11" ht="44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6.75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ht="40.5" customHeight="1">
      <c r="A4" s="16" t="s">
        <v>15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2" t="s">
        <v>7</v>
      </c>
      <c r="I4" s="4" t="s">
        <v>8</v>
      </c>
      <c r="J4" s="5" t="s">
        <v>9</v>
      </c>
      <c r="K4" s="6"/>
    </row>
    <row r="5" spans="1:11" ht="15">
      <c r="A5" s="7">
        <v>1</v>
      </c>
      <c r="B5" s="8">
        <v>42185</v>
      </c>
      <c r="C5" s="8">
        <v>42389</v>
      </c>
      <c r="D5" s="8">
        <v>42389</v>
      </c>
      <c r="E5" s="8"/>
      <c r="F5" s="9">
        <v>1400</v>
      </c>
      <c r="G5" s="9">
        <f aca="true" t="shared" si="0" ref="G5:G29">F5</f>
        <v>1400</v>
      </c>
      <c r="H5" s="10"/>
      <c r="I5" s="6">
        <f aca="true" t="shared" si="1" ref="I5:I29">D5-C5</f>
        <v>0</v>
      </c>
      <c r="J5" s="6">
        <f aca="true" t="shared" si="2" ref="J5:J29">+G5*I5</f>
        <v>0</v>
      </c>
      <c r="K5" s="6"/>
    </row>
    <row r="6" spans="1:11" ht="15">
      <c r="A6" s="7">
        <v>2</v>
      </c>
      <c r="B6" s="8">
        <v>42359</v>
      </c>
      <c r="C6" s="8">
        <v>42389</v>
      </c>
      <c r="D6" s="8">
        <v>42389</v>
      </c>
      <c r="E6" s="6"/>
      <c r="F6" s="9">
        <v>32.68</v>
      </c>
      <c r="G6" s="9">
        <f t="shared" si="0"/>
        <v>32.68</v>
      </c>
      <c r="H6" s="10"/>
      <c r="I6" s="6">
        <f t="shared" si="1"/>
        <v>0</v>
      </c>
      <c r="J6" s="6">
        <f t="shared" si="2"/>
        <v>0</v>
      </c>
      <c r="K6" s="6"/>
    </row>
    <row r="7" spans="1:11" ht="15">
      <c r="A7" s="7">
        <v>3</v>
      </c>
      <c r="B7" s="8">
        <v>42360</v>
      </c>
      <c r="C7" s="8">
        <v>42390</v>
      </c>
      <c r="D7" s="8">
        <v>42389</v>
      </c>
      <c r="E7" s="8">
        <v>42053</v>
      </c>
      <c r="F7" s="9">
        <v>580.26</v>
      </c>
      <c r="G7" s="9">
        <f t="shared" si="0"/>
        <v>580.26</v>
      </c>
      <c r="H7" s="10">
        <v>7</v>
      </c>
      <c r="I7" s="6">
        <f t="shared" si="1"/>
        <v>-1</v>
      </c>
      <c r="J7" s="6">
        <f t="shared" si="2"/>
        <v>-580.26</v>
      </c>
      <c r="K7" s="6"/>
    </row>
    <row r="8" spans="1:11" ht="15">
      <c r="A8" s="7">
        <v>4</v>
      </c>
      <c r="B8" s="8">
        <v>42361</v>
      </c>
      <c r="C8" s="8">
        <v>42391</v>
      </c>
      <c r="D8" s="8">
        <v>42389</v>
      </c>
      <c r="E8" s="8">
        <v>42053</v>
      </c>
      <c r="F8" s="9">
        <v>500</v>
      </c>
      <c r="G8" s="9">
        <f t="shared" si="0"/>
        <v>500</v>
      </c>
      <c r="H8" s="10">
        <v>9.9</v>
      </c>
      <c r="I8" s="6">
        <f t="shared" si="1"/>
        <v>-2</v>
      </c>
      <c r="J8" s="6">
        <f t="shared" si="2"/>
        <v>-1000</v>
      </c>
      <c r="K8" s="6"/>
    </row>
    <row r="9" spans="1:11" ht="15">
      <c r="A9" s="7">
        <v>5</v>
      </c>
      <c r="B9" s="8">
        <v>42366</v>
      </c>
      <c r="C9" s="8">
        <v>42396</v>
      </c>
      <c r="D9" s="8">
        <v>42389</v>
      </c>
      <c r="E9" s="8">
        <v>42053</v>
      </c>
      <c r="F9" s="9">
        <v>210</v>
      </c>
      <c r="G9" s="9">
        <f t="shared" si="0"/>
        <v>210</v>
      </c>
      <c r="H9" s="10">
        <v>116.6</v>
      </c>
      <c r="I9" s="6">
        <f t="shared" si="1"/>
        <v>-7</v>
      </c>
      <c r="J9" s="6">
        <f t="shared" si="2"/>
        <v>-1470</v>
      </c>
      <c r="K9" s="6"/>
    </row>
    <row r="10" spans="1:11" ht="15">
      <c r="A10" s="7">
        <v>6</v>
      </c>
      <c r="B10" s="8">
        <v>42368</v>
      </c>
      <c r="C10" s="8">
        <v>42398</v>
      </c>
      <c r="D10" s="8">
        <v>42389</v>
      </c>
      <c r="E10" s="8">
        <v>42053</v>
      </c>
      <c r="F10" s="9">
        <v>95</v>
      </c>
      <c r="G10" s="9">
        <f t="shared" si="0"/>
        <v>95</v>
      </c>
      <c r="H10" s="10">
        <v>16.06</v>
      </c>
      <c r="I10" s="6">
        <f t="shared" si="1"/>
        <v>-9</v>
      </c>
      <c r="J10" s="6">
        <f t="shared" si="2"/>
        <v>-855</v>
      </c>
      <c r="K10" s="6"/>
    </row>
    <row r="11" spans="1:11" ht="15">
      <c r="A11" s="7">
        <v>7</v>
      </c>
      <c r="B11" s="8">
        <v>42376</v>
      </c>
      <c r="C11" s="8">
        <v>42406</v>
      </c>
      <c r="D11" s="8">
        <v>42410</v>
      </c>
      <c r="E11" s="8">
        <v>42053</v>
      </c>
      <c r="F11" s="9">
        <v>210</v>
      </c>
      <c r="G11" s="9">
        <f t="shared" si="0"/>
        <v>210</v>
      </c>
      <c r="H11" s="10">
        <v>154</v>
      </c>
      <c r="I11" s="6">
        <f t="shared" si="1"/>
        <v>4</v>
      </c>
      <c r="J11" s="6">
        <f t="shared" si="2"/>
        <v>840</v>
      </c>
      <c r="K11" s="6"/>
    </row>
    <row r="12" spans="1:11" ht="15">
      <c r="A12" s="7">
        <v>8</v>
      </c>
      <c r="B12" s="8">
        <v>42380</v>
      </c>
      <c r="C12" s="8">
        <v>42410</v>
      </c>
      <c r="D12" s="8">
        <v>42410</v>
      </c>
      <c r="E12" s="8">
        <v>42053</v>
      </c>
      <c r="F12" s="9">
        <v>8077.74</v>
      </c>
      <c r="G12" s="9">
        <f t="shared" si="0"/>
        <v>8077.74</v>
      </c>
      <c r="H12" s="10">
        <v>7.27</v>
      </c>
      <c r="I12" s="6">
        <f t="shared" si="1"/>
        <v>0</v>
      </c>
      <c r="J12" s="6">
        <f t="shared" si="2"/>
        <v>0</v>
      </c>
      <c r="K12" s="6"/>
    </row>
    <row r="13" spans="1:11" ht="15">
      <c r="A13" s="7">
        <v>11</v>
      </c>
      <c r="B13" s="8">
        <v>42393</v>
      </c>
      <c r="C13" s="8">
        <f aca="true" t="shared" si="3" ref="C13:C22">B13+30</f>
        <v>42423</v>
      </c>
      <c r="D13" s="8">
        <v>42416</v>
      </c>
      <c r="E13" s="8">
        <v>42053</v>
      </c>
      <c r="F13" s="9">
        <v>469.23</v>
      </c>
      <c r="G13" s="9">
        <f t="shared" si="0"/>
        <v>469.23</v>
      </c>
      <c r="H13" s="10">
        <v>126.77</v>
      </c>
      <c r="I13" s="6">
        <f t="shared" si="1"/>
        <v>-7</v>
      </c>
      <c r="J13" s="6">
        <f t="shared" si="2"/>
        <v>-3284.61</v>
      </c>
      <c r="K13" s="6"/>
    </row>
    <row r="14" spans="1:11" ht="15">
      <c r="A14" s="7">
        <v>12</v>
      </c>
      <c r="B14" s="8">
        <v>42397</v>
      </c>
      <c r="C14" s="8">
        <f t="shared" si="3"/>
        <v>42427</v>
      </c>
      <c r="D14" s="8">
        <v>42416</v>
      </c>
      <c r="E14" s="6"/>
      <c r="F14" s="9">
        <v>200.99</v>
      </c>
      <c r="G14" s="9">
        <f t="shared" si="0"/>
        <v>200.99</v>
      </c>
      <c r="H14" s="10"/>
      <c r="I14" s="6">
        <f t="shared" si="1"/>
        <v>-11</v>
      </c>
      <c r="J14" s="6">
        <f t="shared" si="2"/>
        <v>-2210.8900000000003</v>
      </c>
      <c r="K14" s="6"/>
    </row>
    <row r="15" spans="1:11" ht="15">
      <c r="A15" s="7">
        <v>13</v>
      </c>
      <c r="B15" s="8">
        <v>42397</v>
      </c>
      <c r="C15" s="8">
        <f t="shared" si="3"/>
        <v>42427</v>
      </c>
      <c r="D15" s="8">
        <v>42416</v>
      </c>
      <c r="E15" s="6"/>
      <c r="F15" s="9">
        <v>517</v>
      </c>
      <c r="G15" s="9">
        <f t="shared" si="0"/>
        <v>517</v>
      </c>
      <c r="H15" s="10"/>
      <c r="I15" s="6">
        <f t="shared" si="1"/>
        <v>-11</v>
      </c>
      <c r="J15" s="6">
        <f t="shared" si="2"/>
        <v>-5687</v>
      </c>
      <c r="K15" s="6"/>
    </row>
    <row r="16" spans="1:11" ht="15">
      <c r="A16" s="7">
        <v>14</v>
      </c>
      <c r="B16" s="8">
        <v>42412</v>
      </c>
      <c r="C16" s="8">
        <f t="shared" si="3"/>
        <v>42442</v>
      </c>
      <c r="D16" s="8">
        <v>42416</v>
      </c>
      <c r="E16" s="6"/>
      <c r="F16" s="9">
        <v>104</v>
      </c>
      <c r="G16" s="9">
        <f t="shared" si="0"/>
        <v>104</v>
      </c>
      <c r="H16" s="10"/>
      <c r="I16" s="6">
        <f t="shared" si="1"/>
        <v>-26</v>
      </c>
      <c r="J16" s="6">
        <f t="shared" si="2"/>
        <v>-2704</v>
      </c>
      <c r="K16" s="6"/>
    </row>
    <row r="17" spans="1:11" ht="15">
      <c r="A17" s="7">
        <v>15</v>
      </c>
      <c r="B17" s="8">
        <v>42409</v>
      </c>
      <c r="C17" s="8">
        <f t="shared" si="3"/>
        <v>42439</v>
      </c>
      <c r="D17" s="8">
        <v>42416</v>
      </c>
      <c r="E17" s="6"/>
      <c r="F17" s="9">
        <v>1430</v>
      </c>
      <c r="G17" s="9">
        <f t="shared" si="0"/>
        <v>1430</v>
      </c>
      <c r="H17" s="10"/>
      <c r="I17" s="6">
        <f t="shared" si="1"/>
        <v>-23</v>
      </c>
      <c r="J17" s="6">
        <f t="shared" si="2"/>
        <v>-32890</v>
      </c>
      <c r="K17" s="6"/>
    </row>
    <row r="18" spans="1:11" ht="15">
      <c r="A18" s="7">
        <v>16</v>
      </c>
      <c r="B18" s="8">
        <v>42410</v>
      </c>
      <c r="C18" s="8">
        <f t="shared" si="3"/>
        <v>42440</v>
      </c>
      <c r="D18" s="8">
        <v>42416</v>
      </c>
      <c r="E18" s="6"/>
      <c r="F18" s="9">
        <v>915</v>
      </c>
      <c r="G18" s="9">
        <f t="shared" si="0"/>
        <v>915</v>
      </c>
      <c r="H18" s="10"/>
      <c r="I18" s="6">
        <f t="shared" si="1"/>
        <v>-24</v>
      </c>
      <c r="J18" s="6">
        <f t="shared" si="2"/>
        <v>-21960</v>
      </c>
      <c r="K18" s="6"/>
    </row>
    <row r="19" spans="1:11" ht="15">
      <c r="A19" s="7">
        <v>17</v>
      </c>
      <c r="B19" s="8">
        <v>42411</v>
      </c>
      <c r="C19" s="8">
        <f t="shared" si="3"/>
        <v>42441</v>
      </c>
      <c r="D19" s="8">
        <v>42416</v>
      </c>
      <c r="E19" s="6"/>
      <c r="F19" s="9">
        <v>471.2</v>
      </c>
      <c r="G19" s="9">
        <f t="shared" si="0"/>
        <v>471.2</v>
      </c>
      <c r="H19" s="10"/>
      <c r="I19" s="6">
        <f t="shared" si="1"/>
        <v>-25</v>
      </c>
      <c r="J19" s="6">
        <f t="shared" si="2"/>
        <v>-11780</v>
      </c>
      <c r="K19" s="6"/>
    </row>
    <row r="20" spans="1:11" ht="15">
      <c r="A20" s="7">
        <v>18</v>
      </c>
      <c r="B20" s="8">
        <v>42391</v>
      </c>
      <c r="C20" s="8">
        <f t="shared" si="3"/>
        <v>42421</v>
      </c>
      <c r="D20" s="8">
        <v>42418</v>
      </c>
      <c r="E20" s="6"/>
      <c r="F20" s="9">
        <v>110</v>
      </c>
      <c r="G20" s="9">
        <f t="shared" si="0"/>
        <v>110</v>
      </c>
      <c r="H20" s="10"/>
      <c r="I20" s="6">
        <f t="shared" si="1"/>
        <v>-3</v>
      </c>
      <c r="J20" s="6">
        <f t="shared" si="2"/>
        <v>-330</v>
      </c>
      <c r="K20" s="6"/>
    </row>
    <row r="21" spans="1:11" ht="15">
      <c r="A21" s="7">
        <v>19</v>
      </c>
      <c r="B21" s="8">
        <v>42404</v>
      </c>
      <c r="C21" s="8">
        <f t="shared" si="3"/>
        <v>42434</v>
      </c>
      <c r="D21" s="8">
        <v>42418</v>
      </c>
      <c r="E21" s="6"/>
      <c r="F21" s="9">
        <v>57.8</v>
      </c>
      <c r="G21" s="9">
        <f t="shared" si="0"/>
        <v>57.8</v>
      </c>
      <c r="H21" s="10"/>
      <c r="I21" s="6">
        <f t="shared" si="1"/>
        <v>-16</v>
      </c>
      <c r="J21" s="6">
        <f t="shared" si="2"/>
        <v>-924.8</v>
      </c>
      <c r="K21" s="6"/>
    </row>
    <row r="22" spans="1:11" ht="15">
      <c r="A22" s="7">
        <v>31</v>
      </c>
      <c r="B22" s="8">
        <v>42408</v>
      </c>
      <c r="C22" s="8">
        <f t="shared" si="3"/>
        <v>42438</v>
      </c>
      <c r="D22" s="8">
        <v>42432</v>
      </c>
      <c r="E22" s="6"/>
      <c r="F22" s="9">
        <v>8077.74</v>
      </c>
      <c r="G22" s="9">
        <f t="shared" si="0"/>
        <v>8077.74</v>
      </c>
      <c r="H22" s="10"/>
      <c r="I22" s="6">
        <f t="shared" si="1"/>
        <v>-6</v>
      </c>
      <c r="J22" s="6">
        <f t="shared" si="2"/>
        <v>-48466.44</v>
      </c>
      <c r="K22" s="6"/>
    </row>
    <row r="23" spans="1:11" ht="15">
      <c r="A23" s="7">
        <v>32</v>
      </c>
      <c r="B23" s="8">
        <v>42418</v>
      </c>
      <c r="C23" s="8">
        <f aca="true" t="shared" si="4" ref="C23:C55">B23+30</f>
        <v>42448</v>
      </c>
      <c r="D23" s="8">
        <v>42432</v>
      </c>
      <c r="E23" s="6"/>
      <c r="F23" s="9">
        <v>0.98</v>
      </c>
      <c r="G23" s="9">
        <f t="shared" si="0"/>
        <v>0.98</v>
      </c>
      <c r="H23" s="10"/>
      <c r="I23" s="6">
        <f t="shared" si="1"/>
        <v>-16</v>
      </c>
      <c r="J23" s="6">
        <f t="shared" si="2"/>
        <v>-15.68</v>
      </c>
      <c r="K23" s="6"/>
    </row>
    <row r="24" spans="1:11" ht="15">
      <c r="A24" s="7">
        <v>33</v>
      </c>
      <c r="B24" s="8">
        <v>42426</v>
      </c>
      <c r="C24" s="8">
        <f t="shared" si="4"/>
        <v>42456</v>
      </c>
      <c r="D24" s="8">
        <v>42432</v>
      </c>
      <c r="E24" s="6"/>
      <c r="F24" s="9">
        <v>38.13</v>
      </c>
      <c r="G24" s="9">
        <f t="shared" si="0"/>
        <v>38.13</v>
      </c>
      <c r="H24" s="10"/>
      <c r="I24" s="6">
        <f t="shared" si="1"/>
        <v>-24</v>
      </c>
      <c r="J24" s="6">
        <f t="shared" si="2"/>
        <v>-915.1200000000001</v>
      </c>
      <c r="K24" s="6"/>
    </row>
    <row r="25" spans="1:11" ht="15">
      <c r="A25" s="7">
        <v>34</v>
      </c>
      <c r="B25" s="8">
        <v>42419</v>
      </c>
      <c r="C25" s="8">
        <f t="shared" si="4"/>
        <v>42449</v>
      </c>
      <c r="D25" s="8">
        <v>42432</v>
      </c>
      <c r="E25" s="6"/>
      <c r="F25" s="9">
        <v>478.85</v>
      </c>
      <c r="G25" s="9">
        <f t="shared" si="0"/>
        <v>478.85</v>
      </c>
      <c r="H25" s="10"/>
      <c r="I25" s="6">
        <f t="shared" si="1"/>
        <v>-17</v>
      </c>
      <c r="J25" s="6">
        <f t="shared" si="2"/>
        <v>-8140.450000000001</v>
      </c>
      <c r="K25" s="6"/>
    </row>
    <row r="26" spans="1:11" ht="15">
      <c r="A26" s="7">
        <v>36</v>
      </c>
      <c r="B26" s="8">
        <v>42424</v>
      </c>
      <c r="C26" s="8">
        <f t="shared" si="4"/>
        <v>42454</v>
      </c>
      <c r="D26" s="8">
        <v>42450</v>
      </c>
      <c r="E26" s="6"/>
      <c r="F26" s="9">
        <v>10</v>
      </c>
      <c r="G26" s="9">
        <f t="shared" si="0"/>
        <v>10</v>
      </c>
      <c r="H26" s="10"/>
      <c r="I26" s="6">
        <f t="shared" si="1"/>
        <v>-4</v>
      </c>
      <c r="J26" s="6">
        <f t="shared" si="2"/>
        <v>-40</v>
      </c>
      <c r="K26" s="6"/>
    </row>
    <row r="27" spans="1:11" ht="15">
      <c r="A27" s="7">
        <v>37</v>
      </c>
      <c r="B27" s="8">
        <v>42436</v>
      </c>
      <c r="C27" s="8">
        <f t="shared" si="4"/>
        <v>42466</v>
      </c>
      <c r="D27" s="8">
        <v>42450</v>
      </c>
      <c r="E27" s="6"/>
      <c r="F27" s="9">
        <v>8077.74</v>
      </c>
      <c r="G27" s="9">
        <f t="shared" si="0"/>
        <v>8077.74</v>
      </c>
      <c r="H27" s="10"/>
      <c r="I27" s="6">
        <f t="shared" si="1"/>
        <v>-16</v>
      </c>
      <c r="J27" s="6">
        <f t="shared" si="2"/>
        <v>-129243.84</v>
      </c>
      <c r="K27" s="6"/>
    </row>
    <row r="28" spans="1:11" ht="15">
      <c r="A28" s="7">
        <v>38</v>
      </c>
      <c r="B28" s="8">
        <v>42432</v>
      </c>
      <c r="C28" s="8">
        <f t="shared" si="4"/>
        <v>42462</v>
      </c>
      <c r="D28" s="8">
        <v>42459</v>
      </c>
      <c r="E28" s="6"/>
      <c r="F28" s="9">
        <v>716.01</v>
      </c>
      <c r="G28" s="9">
        <f t="shared" si="0"/>
        <v>716.01</v>
      </c>
      <c r="H28" s="10"/>
      <c r="I28" s="6">
        <f t="shared" si="1"/>
        <v>-3</v>
      </c>
      <c r="J28" s="6">
        <f t="shared" si="2"/>
        <v>-2148.0299999999997</v>
      </c>
      <c r="K28" s="6"/>
    </row>
    <row r="29" spans="1:11" ht="15">
      <c r="A29" s="7">
        <v>39</v>
      </c>
      <c r="B29" s="8">
        <v>42453</v>
      </c>
      <c r="C29" s="8">
        <f t="shared" si="4"/>
        <v>42483</v>
      </c>
      <c r="D29" s="8">
        <v>42459</v>
      </c>
      <c r="E29" s="6"/>
      <c r="F29" s="9">
        <v>521.36</v>
      </c>
      <c r="G29" s="9">
        <f t="shared" si="0"/>
        <v>521.36</v>
      </c>
      <c r="H29" s="10"/>
      <c r="I29" s="6">
        <f t="shared" si="1"/>
        <v>-24</v>
      </c>
      <c r="J29" s="6">
        <f t="shared" si="2"/>
        <v>-12512.64</v>
      </c>
      <c r="K29" s="6"/>
    </row>
    <row r="30" spans="1:11" ht="15">
      <c r="A30" s="7">
        <v>40</v>
      </c>
      <c r="B30" s="8">
        <v>42443</v>
      </c>
      <c r="C30" s="8">
        <f t="shared" si="4"/>
        <v>42473</v>
      </c>
      <c r="D30" s="8">
        <v>42459</v>
      </c>
      <c r="E30" s="6"/>
      <c r="F30" s="9">
        <v>488.46</v>
      </c>
      <c r="G30" s="9">
        <f>F30</f>
        <v>488.46</v>
      </c>
      <c r="H30" s="10"/>
      <c r="I30" s="6">
        <f>D30-C30</f>
        <v>-14</v>
      </c>
      <c r="J30" s="6">
        <f>+G30*I30</f>
        <v>-6838.44</v>
      </c>
      <c r="K30" s="6"/>
    </row>
    <row r="31" spans="1:11" ht="15">
      <c r="A31" s="7">
        <v>48</v>
      </c>
      <c r="B31" s="8">
        <v>42460</v>
      </c>
      <c r="C31" s="8">
        <f t="shared" si="4"/>
        <v>42490</v>
      </c>
      <c r="D31" s="8">
        <v>42474</v>
      </c>
      <c r="E31" s="8"/>
      <c r="F31" s="9">
        <v>217.65</v>
      </c>
      <c r="G31" s="9">
        <f aca="true" t="shared" si="5" ref="G31:G55">F31</f>
        <v>217.65</v>
      </c>
      <c r="H31" s="10"/>
      <c r="I31" s="6">
        <f aca="true" t="shared" si="6" ref="I31:I55">D31-C31</f>
        <v>-16</v>
      </c>
      <c r="J31" s="6">
        <f aca="true" t="shared" si="7" ref="J31:J55">+G31*I31</f>
        <v>-3482.4</v>
      </c>
      <c r="K31" s="6"/>
    </row>
    <row r="32" spans="1:11" ht="15">
      <c r="A32" s="7">
        <v>49</v>
      </c>
      <c r="B32" s="8">
        <v>42453</v>
      </c>
      <c r="C32" s="8">
        <f t="shared" si="4"/>
        <v>42483</v>
      </c>
      <c r="D32" s="8">
        <v>42474</v>
      </c>
      <c r="E32" s="6"/>
      <c r="F32" s="9">
        <v>258.77</v>
      </c>
      <c r="G32" s="9">
        <f t="shared" si="5"/>
        <v>258.77</v>
      </c>
      <c r="H32" s="10"/>
      <c r="I32" s="6">
        <f t="shared" si="6"/>
        <v>-9</v>
      </c>
      <c r="J32" s="6">
        <f t="shared" si="7"/>
        <v>-2328.93</v>
      </c>
      <c r="K32" s="6"/>
    </row>
    <row r="33" spans="1:11" ht="15">
      <c r="A33" s="7">
        <v>50</v>
      </c>
      <c r="B33" s="8">
        <v>42466</v>
      </c>
      <c r="C33" s="8">
        <f t="shared" si="4"/>
        <v>42496</v>
      </c>
      <c r="D33" s="8">
        <v>42474</v>
      </c>
      <c r="E33" s="8">
        <v>42053</v>
      </c>
      <c r="F33" s="9">
        <v>27.09</v>
      </c>
      <c r="G33" s="9">
        <f t="shared" si="5"/>
        <v>27.09</v>
      </c>
      <c r="H33" s="10">
        <v>7</v>
      </c>
      <c r="I33" s="6">
        <f t="shared" si="6"/>
        <v>-22</v>
      </c>
      <c r="J33" s="6">
        <f t="shared" si="7"/>
        <v>-595.98</v>
      </c>
      <c r="K33" s="6"/>
    </row>
    <row r="34" spans="1:11" ht="14.25" customHeight="1">
      <c r="A34" s="7">
        <v>51</v>
      </c>
      <c r="B34" s="8">
        <v>42467</v>
      </c>
      <c r="C34" s="8">
        <f t="shared" si="4"/>
        <v>42497</v>
      </c>
      <c r="D34" s="8">
        <v>42474</v>
      </c>
      <c r="E34" s="8">
        <v>42053</v>
      </c>
      <c r="F34" s="9">
        <v>4242</v>
      </c>
      <c r="G34" s="9">
        <f t="shared" si="5"/>
        <v>4242</v>
      </c>
      <c r="H34" s="10">
        <v>9.9</v>
      </c>
      <c r="I34" s="6">
        <f t="shared" si="6"/>
        <v>-23</v>
      </c>
      <c r="J34" s="6">
        <f t="shared" si="7"/>
        <v>-97566</v>
      </c>
      <c r="K34" s="6"/>
    </row>
    <row r="35" spans="1:11" ht="13.5" customHeight="1">
      <c r="A35" s="7">
        <v>52</v>
      </c>
      <c r="B35" s="8">
        <v>42467</v>
      </c>
      <c r="C35" s="8">
        <f t="shared" si="4"/>
        <v>42497</v>
      </c>
      <c r="D35" s="8">
        <v>42474</v>
      </c>
      <c r="E35" s="8">
        <v>42053</v>
      </c>
      <c r="F35" s="9">
        <v>8077.74</v>
      </c>
      <c r="G35" s="9">
        <f t="shared" si="5"/>
        <v>8077.74</v>
      </c>
      <c r="H35" s="10">
        <v>116.6</v>
      </c>
      <c r="I35" s="6">
        <f t="shared" si="6"/>
        <v>-23</v>
      </c>
      <c r="J35" s="6">
        <f t="shared" si="7"/>
        <v>-185788.02</v>
      </c>
      <c r="K35" s="6"/>
    </row>
    <row r="36" spans="1:11" s="29" customFormat="1" ht="15">
      <c r="A36" s="24">
        <v>53</v>
      </c>
      <c r="B36" s="25">
        <v>42467</v>
      </c>
      <c r="C36" s="25">
        <f t="shared" si="4"/>
        <v>42497</v>
      </c>
      <c r="D36" s="25">
        <v>42474</v>
      </c>
      <c r="E36" s="25">
        <v>42053</v>
      </c>
      <c r="F36" s="27">
        <v>289.61</v>
      </c>
      <c r="G36" s="27">
        <f t="shared" si="5"/>
        <v>289.61</v>
      </c>
      <c r="H36" s="28">
        <v>16.06</v>
      </c>
      <c r="I36" s="26">
        <f t="shared" si="6"/>
        <v>-23</v>
      </c>
      <c r="J36" s="26">
        <f t="shared" si="7"/>
        <v>-6661.030000000001</v>
      </c>
      <c r="K36" s="26"/>
    </row>
    <row r="37" spans="1:11" ht="15">
      <c r="A37" s="7">
        <v>54</v>
      </c>
      <c r="B37" s="8">
        <v>42468</v>
      </c>
      <c r="C37" s="8">
        <f t="shared" si="4"/>
        <v>42498</v>
      </c>
      <c r="D37" s="8">
        <v>42474</v>
      </c>
      <c r="E37" s="8">
        <v>42053</v>
      </c>
      <c r="F37" s="9">
        <v>156</v>
      </c>
      <c r="G37" s="9">
        <f t="shared" si="5"/>
        <v>156</v>
      </c>
      <c r="H37" s="10">
        <v>154</v>
      </c>
      <c r="I37" s="6">
        <f t="shared" si="6"/>
        <v>-24</v>
      </c>
      <c r="J37" s="6">
        <f t="shared" si="7"/>
        <v>-3744</v>
      </c>
      <c r="K37" s="6"/>
    </row>
    <row r="38" spans="1:11" ht="12.75" customHeight="1">
      <c r="A38" s="7">
        <v>55</v>
      </c>
      <c r="B38" s="8">
        <v>42472</v>
      </c>
      <c r="C38" s="8">
        <f t="shared" si="4"/>
        <v>42502</v>
      </c>
      <c r="D38" s="8">
        <v>42489</v>
      </c>
      <c r="E38" s="8">
        <v>42053</v>
      </c>
      <c r="F38" s="9">
        <v>409.84</v>
      </c>
      <c r="G38" s="9">
        <f t="shared" si="5"/>
        <v>409.84</v>
      </c>
      <c r="H38" s="10">
        <v>7.27</v>
      </c>
      <c r="I38" s="6">
        <f t="shared" si="6"/>
        <v>-13</v>
      </c>
      <c r="J38" s="6">
        <f t="shared" si="7"/>
        <v>-5327.92</v>
      </c>
      <c r="K38" s="6"/>
    </row>
    <row r="39" spans="1:11" ht="15">
      <c r="A39" s="7">
        <v>56</v>
      </c>
      <c r="B39" s="8">
        <v>42481</v>
      </c>
      <c r="C39" s="8">
        <f t="shared" si="4"/>
        <v>42511</v>
      </c>
      <c r="D39" s="8">
        <v>42489</v>
      </c>
      <c r="E39" s="8">
        <v>42053</v>
      </c>
      <c r="F39" s="9">
        <v>216.36</v>
      </c>
      <c r="G39" s="9">
        <f t="shared" si="5"/>
        <v>216.36</v>
      </c>
      <c r="H39" s="10">
        <v>126.77</v>
      </c>
      <c r="I39" s="6">
        <f t="shared" si="6"/>
        <v>-22</v>
      </c>
      <c r="J39" s="6">
        <f t="shared" si="7"/>
        <v>-4759.92</v>
      </c>
      <c r="K39" s="6"/>
    </row>
    <row r="40" spans="1:11" ht="15">
      <c r="A40" s="7">
        <v>57</v>
      </c>
      <c r="B40" s="8">
        <v>42481</v>
      </c>
      <c r="C40" s="8">
        <f t="shared" si="4"/>
        <v>42511</v>
      </c>
      <c r="D40" s="8">
        <v>42489</v>
      </c>
      <c r="E40" s="6"/>
      <c r="F40" s="9">
        <v>499.05</v>
      </c>
      <c r="G40" s="9">
        <f t="shared" si="5"/>
        <v>499.05</v>
      </c>
      <c r="H40" s="10"/>
      <c r="I40" s="6">
        <f t="shared" si="6"/>
        <v>-22</v>
      </c>
      <c r="J40" s="6">
        <f t="shared" si="7"/>
        <v>-10979.1</v>
      </c>
      <c r="K40" s="6"/>
    </row>
    <row r="41" spans="1:11" ht="15">
      <c r="A41" s="7">
        <v>58</v>
      </c>
      <c r="B41" s="8">
        <v>42480</v>
      </c>
      <c r="C41" s="8">
        <f t="shared" si="4"/>
        <v>42510</v>
      </c>
      <c r="D41" s="8">
        <v>42489</v>
      </c>
      <c r="E41" s="6"/>
      <c r="F41" s="9">
        <v>673.9</v>
      </c>
      <c r="G41" s="9">
        <f t="shared" si="5"/>
        <v>673.9</v>
      </c>
      <c r="H41" s="10"/>
      <c r="I41" s="6">
        <f t="shared" si="6"/>
        <v>-21</v>
      </c>
      <c r="J41" s="6">
        <f t="shared" si="7"/>
        <v>-14151.9</v>
      </c>
      <c r="K41" s="6"/>
    </row>
    <row r="42" spans="1:11" ht="15">
      <c r="A42" s="7">
        <v>67</v>
      </c>
      <c r="B42" s="8">
        <v>42472</v>
      </c>
      <c r="C42" s="8">
        <f t="shared" si="4"/>
        <v>42502</v>
      </c>
      <c r="D42" s="8">
        <v>42494</v>
      </c>
      <c r="E42" s="6"/>
      <c r="F42" s="9">
        <v>88.11</v>
      </c>
      <c r="G42" s="9">
        <f t="shared" si="5"/>
        <v>88.11</v>
      </c>
      <c r="H42" s="10"/>
      <c r="I42" s="6">
        <f t="shared" si="6"/>
        <v>-8</v>
      </c>
      <c r="J42" s="6">
        <f t="shared" si="7"/>
        <v>-704.88</v>
      </c>
      <c r="K42" s="6"/>
    </row>
    <row r="43" spans="1:11" ht="15">
      <c r="A43" s="7">
        <v>68</v>
      </c>
      <c r="B43" s="8">
        <v>42472</v>
      </c>
      <c r="C43" s="8">
        <f t="shared" si="4"/>
        <v>42502</v>
      </c>
      <c r="D43" s="8">
        <v>42494</v>
      </c>
      <c r="E43" s="6"/>
      <c r="F43" s="9">
        <v>379.75</v>
      </c>
      <c r="G43" s="9">
        <f t="shared" si="5"/>
        <v>379.75</v>
      </c>
      <c r="H43" s="10"/>
      <c r="I43" s="6">
        <f t="shared" si="6"/>
        <v>-8</v>
      </c>
      <c r="J43" s="6">
        <f t="shared" si="7"/>
        <v>-3038</v>
      </c>
      <c r="K43" s="6"/>
    </row>
    <row r="44" spans="1:11" ht="15">
      <c r="A44" s="7">
        <v>69</v>
      </c>
      <c r="B44" s="8">
        <v>42488</v>
      </c>
      <c r="C44" s="8">
        <f t="shared" si="4"/>
        <v>42518</v>
      </c>
      <c r="D44" s="8">
        <v>42494</v>
      </c>
      <c r="E44" s="6"/>
      <c r="F44" s="9">
        <v>461.54</v>
      </c>
      <c r="G44" s="9">
        <f t="shared" si="5"/>
        <v>461.54</v>
      </c>
      <c r="H44" s="10"/>
      <c r="I44" s="6">
        <f t="shared" si="6"/>
        <v>-24</v>
      </c>
      <c r="J44" s="6">
        <f t="shared" si="7"/>
        <v>-11076.960000000001</v>
      </c>
      <c r="K44" s="6"/>
    </row>
    <row r="45" spans="1:11" ht="15">
      <c r="A45" s="7">
        <v>70</v>
      </c>
      <c r="B45" s="8">
        <v>42492</v>
      </c>
      <c r="C45" s="8">
        <f t="shared" si="4"/>
        <v>42522</v>
      </c>
      <c r="D45" s="8">
        <v>42494</v>
      </c>
      <c r="E45" s="6"/>
      <c r="F45" s="9">
        <v>22.2</v>
      </c>
      <c r="G45" s="9">
        <f t="shared" si="5"/>
        <v>22.2</v>
      </c>
      <c r="H45" s="10"/>
      <c r="I45" s="6">
        <f t="shared" si="6"/>
        <v>-28</v>
      </c>
      <c r="J45" s="6">
        <f t="shared" si="7"/>
        <v>-621.6</v>
      </c>
      <c r="K45" s="6"/>
    </row>
    <row r="46" spans="1:11" ht="15">
      <c r="A46" s="7">
        <v>71</v>
      </c>
      <c r="B46" s="8">
        <v>42492</v>
      </c>
      <c r="C46" s="8">
        <f t="shared" si="4"/>
        <v>42522</v>
      </c>
      <c r="D46" s="8">
        <v>42494</v>
      </c>
      <c r="E46" s="6"/>
      <c r="F46" s="9">
        <v>6</v>
      </c>
      <c r="G46" s="9">
        <f t="shared" si="5"/>
        <v>6</v>
      </c>
      <c r="H46" s="10"/>
      <c r="I46" s="6">
        <f t="shared" si="6"/>
        <v>-28</v>
      </c>
      <c r="J46" s="6">
        <f t="shared" si="7"/>
        <v>-168</v>
      </c>
      <c r="K46" s="6"/>
    </row>
    <row r="47" spans="1:11" ht="15">
      <c r="A47" s="7">
        <v>74</v>
      </c>
      <c r="B47" s="8">
        <v>42495</v>
      </c>
      <c r="C47" s="8">
        <f t="shared" si="4"/>
        <v>42525</v>
      </c>
      <c r="D47" s="8">
        <v>42503</v>
      </c>
      <c r="E47" s="6"/>
      <c r="F47" s="9">
        <v>8077.74</v>
      </c>
      <c r="G47" s="9">
        <f t="shared" si="5"/>
        <v>8077.74</v>
      </c>
      <c r="H47" s="10"/>
      <c r="I47" s="6">
        <f t="shared" si="6"/>
        <v>-22</v>
      </c>
      <c r="J47" s="6">
        <f t="shared" si="7"/>
        <v>-177710.28</v>
      </c>
      <c r="K47" s="6"/>
    </row>
    <row r="48" spans="1:11" ht="15">
      <c r="A48" s="7">
        <v>77</v>
      </c>
      <c r="B48" s="8">
        <v>42505</v>
      </c>
      <c r="C48" s="8">
        <f t="shared" si="4"/>
        <v>42535</v>
      </c>
      <c r="D48" s="8">
        <v>42508</v>
      </c>
      <c r="E48" s="6"/>
      <c r="F48" s="9">
        <v>2450</v>
      </c>
      <c r="G48" s="9">
        <f t="shared" si="5"/>
        <v>2450</v>
      </c>
      <c r="H48" s="10"/>
      <c r="I48" s="6">
        <f t="shared" si="6"/>
        <v>-27</v>
      </c>
      <c r="J48" s="6">
        <f t="shared" si="7"/>
        <v>-66150</v>
      </c>
      <c r="K48" s="6"/>
    </row>
    <row r="49" spans="1:11" ht="15">
      <c r="A49" s="7">
        <v>92</v>
      </c>
      <c r="B49" s="8">
        <v>42508</v>
      </c>
      <c r="C49" s="8">
        <f t="shared" si="4"/>
        <v>42538</v>
      </c>
      <c r="D49" s="8">
        <v>42528</v>
      </c>
      <c r="E49" s="6"/>
      <c r="F49" s="9">
        <v>80</v>
      </c>
      <c r="G49" s="9">
        <f t="shared" si="5"/>
        <v>80</v>
      </c>
      <c r="H49" s="10"/>
      <c r="I49" s="6">
        <f t="shared" si="6"/>
        <v>-10</v>
      </c>
      <c r="J49" s="6">
        <f t="shared" si="7"/>
        <v>-800</v>
      </c>
      <c r="K49" s="6"/>
    </row>
    <row r="50" spans="1:11" ht="15">
      <c r="A50" s="7">
        <v>93</v>
      </c>
      <c r="B50" s="8">
        <v>42513</v>
      </c>
      <c r="C50" s="8">
        <f t="shared" si="4"/>
        <v>42543</v>
      </c>
      <c r="D50" s="8">
        <v>42528</v>
      </c>
      <c r="E50" s="6"/>
      <c r="F50" s="9">
        <v>660</v>
      </c>
      <c r="G50" s="9">
        <f t="shared" si="5"/>
        <v>660</v>
      </c>
      <c r="H50" s="10"/>
      <c r="I50" s="6">
        <f t="shared" si="6"/>
        <v>-15</v>
      </c>
      <c r="J50" s="6">
        <f t="shared" si="7"/>
        <v>-9900</v>
      </c>
      <c r="K50" s="6"/>
    </row>
    <row r="51" spans="1:11" ht="15">
      <c r="A51" s="7">
        <v>94</v>
      </c>
      <c r="B51" s="8">
        <v>42513</v>
      </c>
      <c r="C51" s="8">
        <f t="shared" si="4"/>
        <v>42543</v>
      </c>
      <c r="D51" s="8">
        <v>42528</v>
      </c>
      <c r="E51" s="6"/>
      <c r="F51" s="9">
        <v>40</v>
      </c>
      <c r="G51" s="9">
        <f t="shared" si="5"/>
        <v>40</v>
      </c>
      <c r="H51" s="10"/>
      <c r="I51" s="6">
        <f t="shared" si="6"/>
        <v>-15</v>
      </c>
      <c r="J51" s="6">
        <f t="shared" si="7"/>
        <v>-600</v>
      </c>
      <c r="K51" s="6"/>
    </row>
    <row r="52" spans="1:11" ht="15">
      <c r="A52" s="7">
        <v>95</v>
      </c>
      <c r="B52" s="8">
        <v>42509</v>
      </c>
      <c r="C52" s="8">
        <f t="shared" si="4"/>
        <v>42539</v>
      </c>
      <c r="D52" s="8">
        <v>42528</v>
      </c>
      <c r="E52" s="6"/>
      <c r="F52" s="9">
        <v>369</v>
      </c>
      <c r="G52" s="9">
        <f t="shared" si="5"/>
        <v>369</v>
      </c>
      <c r="H52" s="10"/>
      <c r="I52" s="6">
        <f t="shared" si="6"/>
        <v>-11</v>
      </c>
      <c r="J52" s="6">
        <f t="shared" si="7"/>
        <v>-4059</v>
      </c>
      <c r="K52" s="6"/>
    </row>
    <row r="53" spans="1:11" ht="15">
      <c r="A53" s="7">
        <v>96</v>
      </c>
      <c r="B53" s="8">
        <v>42510</v>
      </c>
      <c r="C53" s="8">
        <f t="shared" si="4"/>
        <v>42540</v>
      </c>
      <c r="D53" s="8">
        <v>42528</v>
      </c>
      <c r="E53" s="6"/>
      <c r="F53" s="9">
        <v>990</v>
      </c>
      <c r="G53" s="9">
        <f t="shared" si="5"/>
        <v>990</v>
      </c>
      <c r="H53" s="10"/>
      <c r="I53" s="6">
        <f t="shared" si="6"/>
        <v>-12</v>
      </c>
      <c r="J53" s="6">
        <f t="shared" si="7"/>
        <v>-11880</v>
      </c>
      <c r="K53" s="6"/>
    </row>
    <row r="54" spans="1:11" ht="15">
      <c r="A54" s="7">
        <v>97</v>
      </c>
      <c r="B54" s="8">
        <v>42520</v>
      </c>
      <c r="C54" s="8">
        <f t="shared" si="4"/>
        <v>42550</v>
      </c>
      <c r="D54" s="8">
        <v>42528</v>
      </c>
      <c r="E54" s="6"/>
      <c r="F54" s="9">
        <v>887.14</v>
      </c>
      <c r="G54" s="9">
        <f t="shared" si="5"/>
        <v>887.14</v>
      </c>
      <c r="H54" s="10"/>
      <c r="I54" s="6">
        <f t="shared" si="6"/>
        <v>-22</v>
      </c>
      <c r="J54" s="6">
        <f t="shared" si="7"/>
        <v>-19517.079999999998</v>
      </c>
      <c r="K54" s="6"/>
    </row>
    <row r="55" spans="1:11" ht="15">
      <c r="A55" s="7">
        <v>98</v>
      </c>
      <c r="B55" s="8">
        <v>42521</v>
      </c>
      <c r="C55" s="8">
        <f t="shared" si="4"/>
        <v>42551</v>
      </c>
      <c r="D55" s="8">
        <v>42528</v>
      </c>
      <c r="E55" s="6"/>
      <c r="F55" s="9">
        <v>5.58</v>
      </c>
      <c r="G55" s="9">
        <f t="shared" si="5"/>
        <v>5.58</v>
      </c>
      <c r="H55" s="10"/>
      <c r="I55" s="6">
        <f t="shared" si="6"/>
        <v>-23</v>
      </c>
      <c r="J55" s="6">
        <f t="shared" si="7"/>
        <v>-128.34</v>
      </c>
      <c r="K55" s="6"/>
    </row>
    <row r="56" spans="1:11" ht="15">
      <c r="A56" s="7">
        <v>99</v>
      </c>
      <c r="B56" s="8">
        <v>42524</v>
      </c>
      <c r="C56" s="8">
        <f>B56+30</f>
        <v>42554</v>
      </c>
      <c r="D56" s="8">
        <v>42528</v>
      </c>
      <c r="E56" s="6"/>
      <c r="F56" s="9">
        <v>7.83</v>
      </c>
      <c r="G56" s="9">
        <f>F56</f>
        <v>7.83</v>
      </c>
      <c r="H56" s="10"/>
      <c r="I56" s="6">
        <f>D56-C56</f>
        <v>-26</v>
      </c>
      <c r="J56" s="6">
        <f>+G56*I56</f>
        <v>-203.58</v>
      </c>
      <c r="K56" s="6"/>
    </row>
    <row r="57" spans="1:11" ht="15">
      <c r="A57" s="7">
        <v>101</v>
      </c>
      <c r="B57" s="8">
        <v>42525</v>
      </c>
      <c r="C57" s="8">
        <f aca="true" t="shared" si="8" ref="C57:C65">B57+30</f>
        <v>42555</v>
      </c>
      <c r="D57" s="8">
        <v>42528</v>
      </c>
      <c r="E57" s="6"/>
      <c r="F57" s="9">
        <v>115</v>
      </c>
      <c r="G57" s="9">
        <f aca="true" t="shared" si="9" ref="G57:G64">F57</f>
        <v>115</v>
      </c>
      <c r="H57" s="10"/>
      <c r="I57" s="6">
        <f aca="true" t="shared" si="10" ref="I57:I64">D57-C57</f>
        <v>-27</v>
      </c>
      <c r="J57" s="6">
        <f aca="true" t="shared" si="11" ref="J57:J64">+G57*I57</f>
        <v>-3105</v>
      </c>
      <c r="K57" s="6"/>
    </row>
    <row r="58" spans="1:11" ht="15">
      <c r="A58" s="7">
        <v>102</v>
      </c>
      <c r="B58" s="8">
        <v>42517</v>
      </c>
      <c r="C58" s="8">
        <f t="shared" si="8"/>
        <v>42547</v>
      </c>
      <c r="D58" s="8">
        <v>42538</v>
      </c>
      <c r="E58" s="6"/>
      <c r="F58" s="9">
        <v>6868</v>
      </c>
      <c r="G58" s="9">
        <f t="shared" si="9"/>
        <v>6868</v>
      </c>
      <c r="H58" s="10"/>
      <c r="I58" s="6">
        <f t="shared" si="10"/>
        <v>-9</v>
      </c>
      <c r="J58" s="6">
        <f t="shared" si="11"/>
        <v>-61812</v>
      </c>
      <c r="K58" s="6"/>
    </row>
    <row r="59" spans="1:11" ht="15">
      <c r="A59" s="7">
        <v>103</v>
      </c>
      <c r="B59" s="8">
        <v>42523</v>
      </c>
      <c r="C59" s="8">
        <f t="shared" si="8"/>
        <v>42553</v>
      </c>
      <c r="D59" s="8">
        <v>42538</v>
      </c>
      <c r="E59" s="6"/>
      <c r="F59" s="9">
        <v>8077.74</v>
      </c>
      <c r="G59" s="9">
        <f t="shared" si="9"/>
        <v>8077.74</v>
      </c>
      <c r="H59" s="10"/>
      <c r="I59" s="6">
        <f t="shared" si="10"/>
        <v>-15</v>
      </c>
      <c r="J59" s="6">
        <f t="shared" si="11"/>
        <v>-121166.09999999999</v>
      </c>
      <c r="K59" s="6"/>
    </row>
    <row r="60" spans="1:11" ht="15">
      <c r="A60" s="7">
        <v>104</v>
      </c>
      <c r="B60" s="8">
        <v>42525</v>
      </c>
      <c r="C60" s="8">
        <f t="shared" si="8"/>
        <v>42555</v>
      </c>
      <c r="D60" s="8">
        <v>42538</v>
      </c>
      <c r="E60" s="6"/>
      <c r="F60" s="9">
        <v>471.15</v>
      </c>
      <c r="G60" s="9">
        <f t="shared" si="9"/>
        <v>471.15</v>
      </c>
      <c r="H60" s="10"/>
      <c r="I60" s="6">
        <f t="shared" si="10"/>
        <v>-17</v>
      </c>
      <c r="J60" s="6">
        <f t="shared" si="11"/>
        <v>-8009.549999999999</v>
      </c>
      <c r="K60" s="6"/>
    </row>
    <row r="61" spans="1:11" ht="15">
      <c r="A61" s="7">
        <v>106</v>
      </c>
      <c r="B61" s="8">
        <v>42528</v>
      </c>
      <c r="C61" s="8">
        <f t="shared" si="8"/>
        <v>42558</v>
      </c>
      <c r="D61" s="8">
        <v>42538</v>
      </c>
      <c r="E61" s="6"/>
      <c r="F61" s="9">
        <v>268.18</v>
      </c>
      <c r="G61" s="9">
        <f t="shared" si="9"/>
        <v>268.18</v>
      </c>
      <c r="H61" s="10"/>
      <c r="I61" s="6">
        <f t="shared" si="10"/>
        <v>-20</v>
      </c>
      <c r="J61" s="6">
        <f t="shared" si="11"/>
        <v>-5363.6</v>
      </c>
      <c r="K61" s="6"/>
    </row>
    <row r="62" spans="1:11" ht="15">
      <c r="A62" s="7">
        <v>107</v>
      </c>
      <c r="B62" s="8">
        <v>42528</v>
      </c>
      <c r="C62" s="8">
        <f t="shared" si="8"/>
        <v>42558</v>
      </c>
      <c r="D62" s="8">
        <v>42538</v>
      </c>
      <c r="E62" s="6"/>
      <c r="F62" s="9">
        <v>268.18</v>
      </c>
      <c r="G62" s="9">
        <f t="shared" si="9"/>
        <v>268.18</v>
      </c>
      <c r="H62" s="10"/>
      <c r="I62" s="6">
        <f t="shared" si="10"/>
        <v>-20</v>
      </c>
      <c r="J62" s="6">
        <f t="shared" si="11"/>
        <v>-5363.6</v>
      </c>
      <c r="K62" s="6"/>
    </row>
    <row r="63" spans="1:11" ht="15">
      <c r="A63" s="7">
        <v>108</v>
      </c>
      <c r="B63" s="8">
        <v>42528</v>
      </c>
      <c r="C63" s="8">
        <f t="shared" si="8"/>
        <v>42558</v>
      </c>
      <c r="D63" s="8">
        <v>42538</v>
      </c>
      <c r="E63" s="6"/>
      <c r="F63" s="9">
        <v>268.18</v>
      </c>
      <c r="G63" s="9">
        <f t="shared" si="9"/>
        <v>268.18</v>
      </c>
      <c r="H63" s="10"/>
      <c r="I63" s="6">
        <f t="shared" si="10"/>
        <v>-20</v>
      </c>
      <c r="J63" s="6">
        <f t="shared" si="11"/>
        <v>-5363.6</v>
      </c>
      <c r="K63" s="6"/>
    </row>
    <row r="64" spans="1:11" ht="15">
      <c r="A64" s="7">
        <v>109</v>
      </c>
      <c r="B64" s="8">
        <v>42528</v>
      </c>
      <c r="C64" s="8">
        <f t="shared" si="8"/>
        <v>42558</v>
      </c>
      <c r="D64" s="8">
        <v>42538</v>
      </c>
      <c r="E64" s="6"/>
      <c r="F64" s="9">
        <v>227.27</v>
      </c>
      <c r="G64" s="9">
        <f t="shared" si="9"/>
        <v>227.27</v>
      </c>
      <c r="H64" s="10"/>
      <c r="I64" s="6">
        <f t="shared" si="10"/>
        <v>-20</v>
      </c>
      <c r="J64" s="6">
        <f t="shared" si="11"/>
        <v>-4545.400000000001</v>
      </c>
      <c r="K64" s="6"/>
    </row>
    <row r="65" spans="1:11" ht="15">
      <c r="A65" s="7">
        <v>110</v>
      </c>
      <c r="B65" s="8">
        <v>42531</v>
      </c>
      <c r="C65" s="8">
        <f t="shared" si="8"/>
        <v>42561</v>
      </c>
      <c r="D65" s="8">
        <v>42538</v>
      </c>
      <c r="E65" s="6"/>
      <c r="F65" s="9">
        <v>180</v>
      </c>
      <c r="G65" s="9">
        <f>F65</f>
        <v>180</v>
      </c>
      <c r="H65" s="10"/>
      <c r="I65" s="6">
        <f>D65-C65</f>
        <v>-23</v>
      </c>
      <c r="J65" s="6">
        <f>+G65*I65</f>
        <v>-4140</v>
      </c>
      <c r="K65" s="6"/>
    </row>
    <row r="66" spans="1:11" ht="15">
      <c r="A66" s="7">
        <v>111</v>
      </c>
      <c r="B66" s="8">
        <v>42531</v>
      </c>
      <c r="C66" s="8">
        <f>B66+30</f>
        <v>42561</v>
      </c>
      <c r="D66" s="8">
        <v>42538</v>
      </c>
      <c r="E66" s="6"/>
      <c r="F66" s="9">
        <v>220</v>
      </c>
      <c r="G66" s="9">
        <f>F66</f>
        <v>220</v>
      </c>
      <c r="H66" s="10"/>
      <c r="I66" s="6">
        <f>D66-C66</f>
        <v>-23</v>
      </c>
      <c r="J66" s="6">
        <f>+G66*I66</f>
        <v>-5060</v>
      </c>
      <c r="K66" s="6"/>
    </row>
    <row r="67" spans="1:11" ht="15">
      <c r="A67" s="7">
        <v>112</v>
      </c>
      <c r="B67" s="8">
        <v>42534</v>
      </c>
      <c r="C67" s="8">
        <f>B67+30</f>
        <v>42564</v>
      </c>
      <c r="D67" s="8">
        <v>42538</v>
      </c>
      <c r="E67" s="6"/>
      <c r="F67" s="9">
        <v>292.5</v>
      </c>
      <c r="G67" s="9">
        <f>F67</f>
        <v>292.5</v>
      </c>
      <c r="H67" s="10"/>
      <c r="I67" s="6">
        <f>D67-C67</f>
        <v>-26</v>
      </c>
      <c r="J67" s="6">
        <f>+G67*I67</f>
        <v>-7605</v>
      </c>
      <c r="K67" s="6"/>
    </row>
    <row r="68" spans="1:11" ht="15">
      <c r="A68" s="7">
        <v>113</v>
      </c>
      <c r="B68" s="8">
        <v>42537</v>
      </c>
      <c r="C68" s="8">
        <f>B68+30</f>
        <v>42567</v>
      </c>
      <c r="D68" s="8">
        <v>42538</v>
      </c>
      <c r="E68" s="6"/>
      <c r="F68" s="9">
        <v>36</v>
      </c>
      <c r="G68" s="9">
        <f>F68</f>
        <v>36</v>
      </c>
      <c r="H68" s="10"/>
      <c r="I68" s="6">
        <f>D68-C68</f>
        <v>-29</v>
      </c>
      <c r="J68" s="6">
        <f>+G68*I68</f>
        <v>-1044</v>
      </c>
      <c r="K68" s="6"/>
    </row>
    <row r="69" spans="1:11" ht="15">
      <c r="A69" s="7">
        <v>114</v>
      </c>
      <c r="B69" s="8">
        <v>42534</v>
      </c>
      <c r="C69" s="8">
        <f aca="true" t="shared" si="12" ref="C69:C112">B69+30</f>
        <v>42564</v>
      </c>
      <c r="D69" s="8">
        <v>42552</v>
      </c>
      <c r="E69" s="8"/>
      <c r="F69" s="9">
        <v>200</v>
      </c>
      <c r="G69" s="9">
        <f aca="true" t="shared" si="13" ref="G69:G112">F69</f>
        <v>200</v>
      </c>
      <c r="H69" s="10"/>
      <c r="I69" s="6">
        <f aca="true" t="shared" si="14" ref="I69:I112">D69-C69</f>
        <v>-12</v>
      </c>
      <c r="J69" s="6">
        <f aca="true" t="shared" si="15" ref="J69:J112">+G69*I69</f>
        <v>-2400</v>
      </c>
      <c r="K69" s="6"/>
    </row>
    <row r="70" spans="1:11" ht="15">
      <c r="A70" s="7">
        <v>115</v>
      </c>
      <c r="B70" s="8">
        <v>42541</v>
      </c>
      <c r="C70" s="8">
        <f t="shared" si="12"/>
        <v>42571</v>
      </c>
      <c r="D70" s="8">
        <v>42552</v>
      </c>
      <c r="E70" s="6"/>
      <c r="F70" s="9">
        <v>131</v>
      </c>
      <c r="G70" s="9">
        <f t="shared" si="13"/>
        <v>131</v>
      </c>
      <c r="H70" s="10"/>
      <c r="I70" s="6">
        <f t="shared" si="14"/>
        <v>-19</v>
      </c>
      <c r="J70" s="6">
        <f t="shared" si="15"/>
        <v>-2489</v>
      </c>
      <c r="K70" s="6"/>
    </row>
    <row r="71" spans="1:11" ht="15">
      <c r="A71" s="7">
        <v>116</v>
      </c>
      <c r="B71" s="8">
        <v>42541</v>
      </c>
      <c r="C71" s="8">
        <f t="shared" si="12"/>
        <v>42571</v>
      </c>
      <c r="D71" s="8">
        <v>42552</v>
      </c>
      <c r="E71" s="8">
        <v>42053</v>
      </c>
      <c r="F71" s="9">
        <v>57.8</v>
      </c>
      <c r="G71" s="9">
        <f t="shared" si="13"/>
        <v>57.8</v>
      </c>
      <c r="H71" s="10">
        <v>7</v>
      </c>
      <c r="I71" s="6">
        <f t="shared" si="14"/>
        <v>-19</v>
      </c>
      <c r="J71" s="6">
        <f t="shared" si="15"/>
        <v>-1098.2</v>
      </c>
      <c r="K71" s="6"/>
    </row>
    <row r="72" spans="1:11" ht="15">
      <c r="A72" s="7">
        <v>117</v>
      </c>
      <c r="B72" s="8">
        <v>42543</v>
      </c>
      <c r="C72" s="8">
        <f t="shared" si="12"/>
        <v>42573</v>
      </c>
      <c r="D72" s="8">
        <v>42552</v>
      </c>
      <c r="E72" s="8">
        <v>42053</v>
      </c>
      <c r="F72" s="9">
        <v>131</v>
      </c>
      <c r="G72" s="9">
        <f t="shared" si="13"/>
        <v>131</v>
      </c>
      <c r="H72" s="10">
        <v>9.9</v>
      </c>
      <c r="I72" s="6">
        <f t="shared" si="14"/>
        <v>-21</v>
      </c>
      <c r="J72" s="6">
        <f t="shared" si="15"/>
        <v>-2751</v>
      </c>
      <c r="K72" s="6"/>
    </row>
    <row r="73" spans="1:11" ht="15">
      <c r="A73" s="7">
        <v>118</v>
      </c>
      <c r="B73" s="8">
        <v>42550</v>
      </c>
      <c r="C73" s="8">
        <f t="shared" si="12"/>
        <v>42580</v>
      </c>
      <c r="D73" s="8">
        <v>42552</v>
      </c>
      <c r="E73" s="8">
        <v>42053</v>
      </c>
      <c r="F73" s="9">
        <v>1010</v>
      </c>
      <c r="G73" s="9">
        <f t="shared" si="13"/>
        <v>1010</v>
      </c>
      <c r="H73" s="10">
        <v>116.6</v>
      </c>
      <c r="I73" s="6">
        <f t="shared" si="14"/>
        <v>-28</v>
      </c>
      <c r="J73" s="6">
        <f t="shared" si="15"/>
        <v>-28280</v>
      </c>
      <c r="K73" s="6"/>
    </row>
    <row r="74" spans="1:11" ht="15">
      <c r="A74" s="7">
        <v>137</v>
      </c>
      <c r="B74" s="8">
        <v>42542</v>
      </c>
      <c r="C74" s="8">
        <f t="shared" si="12"/>
        <v>42572</v>
      </c>
      <c r="D74" s="8">
        <v>42565</v>
      </c>
      <c r="E74" s="8">
        <v>42053</v>
      </c>
      <c r="F74" s="9">
        <v>1000</v>
      </c>
      <c r="G74" s="9">
        <f t="shared" si="13"/>
        <v>1000</v>
      </c>
      <c r="H74" s="10">
        <v>16.06</v>
      </c>
      <c r="I74" s="6">
        <f t="shared" si="14"/>
        <v>-7</v>
      </c>
      <c r="J74" s="6">
        <f t="shared" si="15"/>
        <v>-7000</v>
      </c>
      <c r="K74" s="6"/>
    </row>
    <row r="75" spans="1:11" ht="15">
      <c r="A75" s="7">
        <v>138</v>
      </c>
      <c r="B75" s="8">
        <v>42556</v>
      </c>
      <c r="C75" s="8">
        <f t="shared" si="12"/>
        <v>42586</v>
      </c>
      <c r="D75" s="8">
        <v>42565</v>
      </c>
      <c r="E75" s="8">
        <v>42053</v>
      </c>
      <c r="F75" s="9">
        <v>8077.74</v>
      </c>
      <c r="G75" s="9">
        <f t="shared" si="13"/>
        <v>8077.74</v>
      </c>
      <c r="H75" s="10">
        <v>154</v>
      </c>
      <c r="I75" s="6">
        <f t="shared" si="14"/>
        <v>-21</v>
      </c>
      <c r="J75" s="6">
        <f t="shared" si="15"/>
        <v>-169632.54</v>
      </c>
      <c r="K75" s="6"/>
    </row>
    <row r="76" spans="1:11" ht="15">
      <c r="A76" s="7">
        <v>139</v>
      </c>
      <c r="B76" s="8">
        <v>42558</v>
      </c>
      <c r="C76" s="8">
        <f t="shared" si="12"/>
        <v>42588</v>
      </c>
      <c r="D76" s="8">
        <v>42565</v>
      </c>
      <c r="E76" s="8">
        <v>42053</v>
      </c>
      <c r="F76" s="9">
        <v>650</v>
      </c>
      <c r="G76" s="9">
        <f t="shared" si="13"/>
        <v>650</v>
      </c>
      <c r="H76" s="10">
        <v>7.27</v>
      </c>
      <c r="I76" s="6">
        <f t="shared" si="14"/>
        <v>-23</v>
      </c>
      <c r="J76" s="6">
        <f t="shared" si="15"/>
        <v>-14950</v>
      </c>
      <c r="K76" s="6"/>
    </row>
    <row r="77" spans="1:11" ht="15">
      <c r="A77" s="7">
        <v>140</v>
      </c>
      <c r="B77" s="8">
        <v>42558</v>
      </c>
      <c r="C77" s="8">
        <f t="shared" si="12"/>
        <v>42588</v>
      </c>
      <c r="D77" s="8">
        <v>42565</v>
      </c>
      <c r="E77" s="8">
        <v>42053</v>
      </c>
      <c r="F77" s="9">
        <v>95</v>
      </c>
      <c r="G77" s="9">
        <f t="shared" si="13"/>
        <v>95</v>
      </c>
      <c r="H77" s="10">
        <v>126.77</v>
      </c>
      <c r="I77" s="6">
        <f t="shared" si="14"/>
        <v>-23</v>
      </c>
      <c r="J77" s="6">
        <f t="shared" si="15"/>
        <v>-2185</v>
      </c>
      <c r="K77" s="6"/>
    </row>
    <row r="78" spans="1:11" ht="15">
      <c r="A78" s="7">
        <v>141</v>
      </c>
      <c r="B78" s="8">
        <v>42551</v>
      </c>
      <c r="C78" s="8">
        <f t="shared" si="12"/>
        <v>42581</v>
      </c>
      <c r="D78" s="8">
        <v>42578</v>
      </c>
      <c r="E78" s="6"/>
      <c r="F78" s="9">
        <v>35.9</v>
      </c>
      <c r="G78" s="9">
        <f t="shared" si="13"/>
        <v>35.9</v>
      </c>
      <c r="H78" s="10"/>
      <c r="I78" s="6">
        <f t="shared" si="14"/>
        <v>-3</v>
      </c>
      <c r="J78" s="6">
        <f t="shared" si="15"/>
        <v>-107.69999999999999</v>
      </c>
      <c r="K78" s="6"/>
    </row>
    <row r="79" spans="1:11" ht="15">
      <c r="A79" s="7">
        <v>142</v>
      </c>
      <c r="B79" s="8">
        <v>42560</v>
      </c>
      <c r="C79" s="8">
        <f t="shared" si="12"/>
        <v>42590</v>
      </c>
      <c r="D79" s="8">
        <v>42578</v>
      </c>
      <c r="E79" s="6"/>
      <c r="F79" s="9">
        <v>610</v>
      </c>
      <c r="G79" s="9">
        <f t="shared" si="13"/>
        <v>610</v>
      </c>
      <c r="H79" s="10"/>
      <c r="I79" s="6">
        <f t="shared" si="14"/>
        <v>-12</v>
      </c>
      <c r="J79" s="6">
        <f t="shared" si="15"/>
        <v>-7320</v>
      </c>
      <c r="K79" s="6"/>
    </row>
    <row r="80" spans="1:11" ht="15">
      <c r="A80" s="7">
        <v>144</v>
      </c>
      <c r="B80" s="8">
        <v>42576</v>
      </c>
      <c r="C80" s="8">
        <f t="shared" si="12"/>
        <v>42606</v>
      </c>
      <c r="D80" s="8">
        <v>42578</v>
      </c>
      <c r="E80" s="6"/>
      <c r="F80" s="9">
        <v>32.66</v>
      </c>
      <c r="G80" s="9">
        <f t="shared" si="13"/>
        <v>32.66</v>
      </c>
      <c r="H80" s="10"/>
      <c r="I80" s="6">
        <f t="shared" si="14"/>
        <v>-28</v>
      </c>
      <c r="J80" s="6">
        <f t="shared" si="15"/>
        <v>-914.4799999999999</v>
      </c>
      <c r="K80" s="6"/>
    </row>
    <row r="81" spans="1:11" ht="15">
      <c r="A81" s="7">
        <v>145</v>
      </c>
      <c r="B81" s="8">
        <v>42577</v>
      </c>
      <c r="C81" s="8">
        <f t="shared" si="12"/>
        <v>42607</v>
      </c>
      <c r="D81" s="8">
        <v>42578</v>
      </c>
      <c r="E81" s="6"/>
      <c r="F81" s="9">
        <v>150</v>
      </c>
      <c r="G81" s="9">
        <f t="shared" si="13"/>
        <v>150</v>
      </c>
      <c r="H81" s="10"/>
      <c r="I81" s="6">
        <f t="shared" si="14"/>
        <v>-29</v>
      </c>
      <c r="J81" s="6">
        <f t="shared" si="15"/>
        <v>-4350</v>
      </c>
      <c r="K81" s="6"/>
    </row>
    <row r="82" spans="1:11" ht="15">
      <c r="A82" s="7">
        <v>187</v>
      </c>
      <c r="B82" s="8">
        <v>42587</v>
      </c>
      <c r="C82" s="8">
        <f t="shared" si="12"/>
        <v>42617</v>
      </c>
      <c r="D82" s="8">
        <v>42615</v>
      </c>
      <c r="E82" s="6"/>
      <c r="F82" s="9">
        <v>19.79</v>
      </c>
      <c r="G82" s="9">
        <f t="shared" si="13"/>
        <v>19.79</v>
      </c>
      <c r="H82" s="10"/>
      <c r="I82" s="6">
        <f t="shared" si="14"/>
        <v>-2</v>
      </c>
      <c r="J82" s="6">
        <f t="shared" si="15"/>
        <v>-39.58</v>
      </c>
      <c r="K82" s="6"/>
    </row>
    <row r="83" spans="1:11" ht="15">
      <c r="A83" s="7">
        <v>188</v>
      </c>
      <c r="B83" s="8">
        <v>42592</v>
      </c>
      <c r="C83" s="8">
        <f t="shared" si="12"/>
        <v>42622</v>
      </c>
      <c r="D83" s="8">
        <v>42615</v>
      </c>
      <c r="E83" s="6"/>
      <c r="F83" s="9">
        <v>88.5</v>
      </c>
      <c r="G83" s="9">
        <f t="shared" si="13"/>
        <v>88.5</v>
      </c>
      <c r="H83" s="10"/>
      <c r="I83" s="6">
        <f t="shared" si="14"/>
        <v>-7</v>
      </c>
      <c r="J83" s="6">
        <f t="shared" si="15"/>
        <v>-619.5</v>
      </c>
      <c r="K83" s="6"/>
    </row>
    <row r="84" spans="1:11" ht="15">
      <c r="A84" s="7">
        <v>189</v>
      </c>
      <c r="B84" s="8">
        <v>42599</v>
      </c>
      <c r="C84" s="8">
        <f t="shared" si="12"/>
        <v>42629</v>
      </c>
      <c r="D84" s="8">
        <v>42615</v>
      </c>
      <c r="E84" s="6"/>
      <c r="F84" s="9">
        <v>4</v>
      </c>
      <c r="G84" s="9">
        <f t="shared" si="13"/>
        <v>4</v>
      </c>
      <c r="H84" s="10"/>
      <c r="I84" s="6">
        <f t="shared" si="14"/>
        <v>-14</v>
      </c>
      <c r="J84" s="6">
        <f t="shared" si="15"/>
        <v>-56</v>
      </c>
      <c r="K84" s="6"/>
    </row>
    <row r="85" spans="1:11" ht="15">
      <c r="A85" s="7">
        <v>190</v>
      </c>
      <c r="B85" s="8">
        <v>42629</v>
      </c>
      <c r="C85" s="8">
        <f t="shared" si="12"/>
        <v>42659</v>
      </c>
      <c r="D85" s="8">
        <v>42642</v>
      </c>
      <c r="E85" s="6"/>
      <c r="F85" s="9">
        <v>20.49</v>
      </c>
      <c r="G85" s="9">
        <f t="shared" si="13"/>
        <v>20.49</v>
      </c>
      <c r="H85" s="10"/>
      <c r="I85" s="6">
        <f t="shared" si="14"/>
        <v>-17</v>
      </c>
      <c r="J85" s="6">
        <f t="shared" si="15"/>
        <v>-348.33</v>
      </c>
      <c r="K85" s="6"/>
    </row>
    <row r="86" spans="1:11" ht="15">
      <c r="A86" s="7">
        <v>191</v>
      </c>
      <c r="B86" s="8">
        <v>42629</v>
      </c>
      <c r="C86" s="8">
        <f t="shared" si="12"/>
        <v>42659</v>
      </c>
      <c r="D86" s="8">
        <v>42642</v>
      </c>
      <c r="E86" s="6"/>
      <c r="F86" s="9">
        <v>22.55</v>
      </c>
      <c r="G86" s="9">
        <f t="shared" si="13"/>
        <v>22.55</v>
      </c>
      <c r="H86" s="10"/>
      <c r="I86" s="6">
        <f t="shared" si="14"/>
        <v>-17</v>
      </c>
      <c r="J86" s="6">
        <f t="shared" si="15"/>
        <v>-383.35</v>
      </c>
      <c r="K86" s="6"/>
    </row>
    <row r="87" spans="1:11" ht="15">
      <c r="A87" s="7">
        <v>215</v>
      </c>
      <c r="B87" s="8">
        <v>42635</v>
      </c>
      <c r="C87" s="8">
        <f t="shared" si="12"/>
        <v>42665</v>
      </c>
      <c r="D87" s="8">
        <v>42664</v>
      </c>
      <c r="E87" s="8"/>
      <c r="F87" s="9">
        <v>607.4</v>
      </c>
      <c r="G87" s="9">
        <f t="shared" si="13"/>
        <v>607.4</v>
      </c>
      <c r="H87" s="10"/>
      <c r="I87" s="6">
        <f t="shared" si="14"/>
        <v>-1</v>
      </c>
      <c r="J87" s="6">
        <f t="shared" si="15"/>
        <v>-607.4</v>
      </c>
      <c r="K87" s="6"/>
    </row>
    <row r="88" spans="1:11" s="29" customFormat="1" ht="15">
      <c r="A88" s="24">
        <v>216</v>
      </c>
      <c r="B88" s="25">
        <v>42584</v>
      </c>
      <c r="C88" s="25">
        <f t="shared" si="12"/>
        <v>42614</v>
      </c>
      <c r="D88" s="25">
        <v>42676</v>
      </c>
      <c r="E88" s="26"/>
      <c r="F88" s="27">
        <v>46391.66</v>
      </c>
      <c r="G88" s="27">
        <f t="shared" si="13"/>
        <v>46391.66</v>
      </c>
      <c r="H88" s="28"/>
      <c r="I88" s="26">
        <f t="shared" si="14"/>
        <v>62</v>
      </c>
      <c r="J88" s="26">
        <f t="shared" si="15"/>
        <v>2876282.9200000004</v>
      </c>
      <c r="K88" s="26"/>
    </row>
    <row r="89" spans="1:11" s="29" customFormat="1" ht="15">
      <c r="A89" s="24">
        <v>217</v>
      </c>
      <c r="B89" s="25">
        <v>42653</v>
      </c>
      <c r="C89" s="25">
        <f t="shared" si="12"/>
        <v>42683</v>
      </c>
      <c r="D89" s="25">
        <v>42676</v>
      </c>
      <c r="E89" s="25">
        <v>42053</v>
      </c>
      <c r="F89" s="27">
        <v>45.7</v>
      </c>
      <c r="G89" s="27">
        <f t="shared" si="13"/>
        <v>45.7</v>
      </c>
      <c r="H89" s="28">
        <v>7</v>
      </c>
      <c r="I89" s="26">
        <f t="shared" si="14"/>
        <v>-7</v>
      </c>
      <c r="J89" s="26">
        <f t="shared" si="15"/>
        <v>-319.90000000000003</v>
      </c>
      <c r="K89" s="26"/>
    </row>
    <row r="90" spans="1:11" s="29" customFormat="1" ht="15">
      <c r="A90" s="24">
        <v>218</v>
      </c>
      <c r="B90" s="25">
        <v>42655</v>
      </c>
      <c r="C90" s="25">
        <f t="shared" si="12"/>
        <v>42685</v>
      </c>
      <c r="D90" s="25">
        <v>42676</v>
      </c>
      <c r="E90" s="25">
        <v>42053</v>
      </c>
      <c r="F90" s="27">
        <v>112.5</v>
      </c>
      <c r="G90" s="27">
        <f t="shared" si="13"/>
        <v>112.5</v>
      </c>
      <c r="H90" s="28">
        <v>9.9</v>
      </c>
      <c r="I90" s="26">
        <f t="shared" si="14"/>
        <v>-9</v>
      </c>
      <c r="J90" s="26">
        <f t="shared" si="15"/>
        <v>-1012.5</v>
      </c>
      <c r="K90" s="26"/>
    </row>
    <row r="91" spans="1:11" s="29" customFormat="1" ht="15">
      <c r="A91" s="24">
        <v>219</v>
      </c>
      <c r="B91" s="25">
        <v>42656</v>
      </c>
      <c r="C91" s="25">
        <f t="shared" si="12"/>
        <v>42686</v>
      </c>
      <c r="D91" s="25">
        <v>42676</v>
      </c>
      <c r="E91" s="25">
        <v>42053</v>
      </c>
      <c r="F91" s="27">
        <v>8077.74</v>
      </c>
      <c r="G91" s="27">
        <f t="shared" si="13"/>
        <v>8077.74</v>
      </c>
      <c r="H91" s="28">
        <v>116.6</v>
      </c>
      <c r="I91" s="26">
        <f t="shared" si="14"/>
        <v>-10</v>
      </c>
      <c r="J91" s="26">
        <f t="shared" si="15"/>
        <v>-80777.4</v>
      </c>
      <c r="K91" s="26"/>
    </row>
    <row r="92" spans="1:11" s="29" customFormat="1" ht="15">
      <c r="A92" s="24">
        <v>220</v>
      </c>
      <c r="B92" s="25">
        <v>42657</v>
      </c>
      <c r="C92" s="25">
        <f t="shared" si="12"/>
        <v>42687</v>
      </c>
      <c r="D92" s="25">
        <v>42676</v>
      </c>
      <c r="E92" s="25">
        <v>42053</v>
      </c>
      <c r="F92" s="27">
        <v>99.5</v>
      </c>
      <c r="G92" s="27">
        <f t="shared" si="13"/>
        <v>99.5</v>
      </c>
      <c r="H92" s="28">
        <v>16.06</v>
      </c>
      <c r="I92" s="26">
        <f t="shared" si="14"/>
        <v>-11</v>
      </c>
      <c r="J92" s="26">
        <f t="shared" si="15"/>
        <v>-1094.5</v>
      </c>
      <c r="K92" s="26"/>
    </row>
    <row r="93" spans="1:11" s="29" customFormat="1" ht="15">
      <c r="A93" s="24">
        <v>221</v>
      </c>
      <c r="B93" s="25">
        <v>42663</v>
      </c>
      <c r="C93" s="25">
        <f t="shared" si="12"/>
        <v>42693</v>
      </c>
      <c r="D93" s="25">
        <v>42683</v>
      </c>
      <c r="E93" s="25">
        <v>42053</v>
      </c>
      <c r="F93" s="27">
        <v>130.05</v>
      </c>
      <c r="G93" s="27">
        <f t="shared" si="13"/>
        <v>130.05</v>
      </c>
      <c r="H93" s="28">
        <v>154</v>
      </c>
      <c r="I93" s="26">
        <f t="shared" si="14"/>
        <v>-10</v>
      </c>
      <c r="J93" s="26">
        <f t="shared" si="15"/>
        <v>-1300.5</v>
      </c>
      <c r="K93" s="26"/>
    </row>
    <row r="94" spans="1:11" s="29" customFormat="1" ht="15">
      <c r="A94" s="24">
        <v>222</v>
      </c>
      <c r="B94" s="25">
        <v>42668</v>
      </c>
      <c r="C94" s="25">
        <f t="shared" si="12"/>
        <v>42698</v>
      </c>
      <c r="D94" s="25">
        <v>42683</v>
      </c>
      <c r="E94" s="25">
        <v>42053</v>
      </c>
      <c r="F94" s="27">
        <v>46.01</v>
      </c>
      <c r="G94" s="27">
        <f t="shared" si="13"/>
        <v>46.01</v>
      </c>
      <c r="H94" s="28">
        <v>7.27</v>
      </c>
      <c r="I94" s="26">
        <f t="shared" si="14"/>
        <v>-15</v>
      </c>
      <c r="J94" s="26">
        <f t="shared" si="15"/>
        <v>-690.15</v>
      </c>
      <c r="K94" s="26"/>
    </row>
    <row r="95" spans="1:11" s="29" customFormat="1" ht="15">
      <c r="A95" s="24">
        <v>223</v>
      </c>
      <c r="B95" s="25">
        <v>42670</v>
      </c>
      <c r="C95" s="25">
        <f t="shared" si="12"/>
        <v>42700</v>
      </c>
      <c r="D95" s="25">
        <v>42683</v>
      </c>
      <c r="E95" s="25">
        <v>42053</v>
      </c>
      <c r="F95" s="27">
        <v>1050</v>
      </c>
      <c r="G95" s="27">
        <f t="shared" si="13"/>
        <v>1050</v>
      </c>
      <c r="H95" s="28">
        <v>126.77</v>
      </c>
      <c r="I95" s="26">
        <f t="shared" si="14"/>
        <v>-17</v>
      </c>
      <c r="J95" s="26">
        <f t="shared" si="15"/>
        <v>-17850</v>
      </c>
      <c r="K95" s="26"/>
    </row>
    <row r="96" spans="1:11" s="29" customFormat="1" ht="15">
      <c r="A96" s="24">
        <v>224</v>
      </c>
      <c r="B96" s="25">
        <v>42681</v>
      </c>
      <c r="C96" s="25">
        <f t="shared" si="12"/>
        <v>42711</v>
      </c>
      <c r="D96" s="25">
        <v>42683</v>
      </c>
      <c r="E96" s="26"/>
      <c r="F96" s="27">
        <v>574.04</v>
      </c>
      <c r="G96" s="27">
        <f t="shared" si="13"/>
        <v>574.04</v>
      </c>
      <c r="H96" s="28"/>
      <c r="I96" s="26">
        <f t="shared" si="14"/>
        <v>-28</v>
      </c>
      <c r="J96" s="26">
        <f t="shared" si="15"/>
        <v>-16073.119999999999</v>
      </c>
      <c r="K96" s="26"/>
    </row>
    <row r="97" spans="1:11" s="29" customFormat="1" ht="15">
      <c r="A97" s="24">
        <v>225</v>
      </c>
      <c r="B97" s="25">
        <v>42682</v>
      </c>
      <c r="C97" s="25">
        <f t="shared" si="12"/>
        <v>42712</v>
      </c>
      <c r="D97" s="25">
        <v>42683</v>
      </c>
      <c r="E97" s="26"/>
      <c r="F97" s="27">
        <v>8077.74</v>
      </c>
      <c r="G97" s="27">
        <f t="shared" si="13"/>
        <v>8077.74</v>
      </c>
      <c r="H97" s="28"/>
      <c r="I97" s="26">
        <f t="shared" si="14"/>
        <v>-29</v>
      </c>
      <c r="J97" s="26">
        <f t="shared" si="15"/>
        <v>-234254.46</v>
      </c>
      <c r="K97" s="26"/>
    </row>
    <row r="98" spans="1:11" s="29" customFormat="1" ht="15">
      <c r="A98" s="24">
        <v>226</v>
      </c>
      <c r="B98" s="25">
        <v>42662</v>
      </c>
      <c r="C98" s="25">
        <f t="shared" si="12"/>
        <v>42692</v>
      </c>
      <c r="D98" s="25">
        <v>42683</v>
      </c>
      <c r="E98" s="26"/>
      <c r="F98" s="27">
        <v>30</v>
      </c>
      <c r="G98" s="27">
        <f t="shared" si="13"/>
        <v>30</v>
      </c>
      <c r="H98" s="28"/>
      <c r="I98" s="26">
        <f t="shared" si="14"/>
        <v>-9</v>
      </c>
      <c r="J98" s="26">
        <f t="shared" si="15"/>
        <v>-270</v>
      </c>
      <c r="K98" s="26"/>
    </row>
    <row r="99" spans="1:11" s="29" customFormat="1" ht="15">
      <c r="A99" s="24">
        <v>227</v>
      </c>
      <c r="B99" s="25">
        <v>42684</v>
      </c>
      <c r="C99" s="25">
        <f t="shared" si="12"/>
        <v>42714</v>
      </c>
      <c r="D99" s="25">
        <v>42688</v>
      </c>
      <c r="E99" s="26"/>
      <c r="F99" s="27">
        <v>162.44</v>
      </c>
      <c r="G99" s="27">
        <f t="shared" si="13"/>
        <v>162.44</v>
      </c>
      <c r="H99" s="28"/>
      <c r="I99" s="26">
        <f t="shared" si="14"/>
        <v>-26</v>
      </c>
      <c r="J99" s="26">
        <f t="shared" si="15"/>
        <v>-4223.44</v>
      </c>
      <c r="K99" s="26"/>
    </row>
    <row r="100" spans="1:11" s="29" customFormat="1" ht="15">
      <c r="A100" s="24">
        <v>243</v>
      </c>
      <c r="B100" s="25">
        <v>42647</v>
      </c>
      <c r="C100" s="25">
        <v>42721</v>
      </c>
      <c r="D100" s="25">
        <v>42692</v>
      </c>
      <c r="E100" s="26"/>
      <c r="F100" s="27">
        <v>92.55</v>
      </c>
      <c r="G100" s="27">
        <f t="shared" si="13"/>
        <v>92.55</v>
      </c>
      <c r="H100" s="28"/>
      <c r="I100" s="26">
        <f t="shared" si="14"/>
        <v>-29</v>
      </c>
      <c r="J100" s="26">
        <f t="shared" si="15"/>
        <v>-2683.95</v>
      </c>
      <c r="K100" s="26"/>
    </row>
    <row r="101" spans="1:11" s="29" customFormat="1" ht="15">
      <c r="A101" s="24">
        <v>244</v>
      </c>
      <c r="B101" s="25">
        <v>42688</v>
      </c>
      <c r="C101" s="25">
        <f t="shared" si="12"/>
        <v>42718</v>
      </c>
      <c r="D101" s="25">
        <v>42702</v>
      </c>
      <c r="E101" s="26"/>
      <c r="F101" s="27">
        <v>52.91</v>
      </c>
      <c r="G101" s="27">
        <f t="shared" si="13"/>
        <v>52.91</v>
      </c>
      <c r="H101" s="28"/>
      <c r="I101" s="26">
        <f t="shared" si="14"/>
        <v>-16</v>
      </c>
      <c r="J101" s="26">
        <f t="shared" si="15"/>
        <v>-846.56</v>
      </c>
      <c r="K101" s="26"/>
    </row>
    <row r="102" spans="1:11" s="29" customFormat="1" ht="15">
      <c r="A102" s="24">
        <v>245</v>
      </c>
      <c r="B102" s="25">
        <v>42695</v>
      </c>
      <c r="C102" s="25">
        <f t="shared" si="12"/>
        <v>42725</v>
      </c>
      <c r="D102" s="25">
        <v>42702</v>
      </c>
      <c r="E102" s="26"/>
      <c r="F102" s="27">
        <v>295.5</v>
      </c>
      <c r="G102" s="27">
        <f t="shared" si="13"/>
        <v>295.5</v>
      </c>
      <c r="H102" s="28"/>
      <c r="I102" s="26">
        <f t="shared" si="14"/>
        <v>-23</v>
      </c>
      <c r="J102" s="26">
        <f t="shared" si="15"/>
        <v>-6796.5</v>
      </c>
      <c r="K102" s="26"/>
    </row>
    <row r="103" spans="1:11" s="29" customFormat="1" ht="15">
      <c r="A103" s="24">
        <v>246</v>
      </c>
      <c r="B103" s="25">
        <v>42695</v>
      </c>
      <c r="C103" s="25">
        <f t="shared" si="12"/>
        <v>42725</v>
      </c>
      <c r="D103" s="25">
        <v>42702</v>
      </c>
      <c r="E103" s="26"/>
      <c r="F103" s="27">
        <v>98.5</v>
      </c>
      <c r="G103" s="27">
        <f t="shared" si="13"/>
        <v>98.5</v>
      </c>
      <c r="H103" s="28"/>
      <c r="I103" s="26">
        <f t="shared" si="14"/>
        <v>-23</v>
      </c>
      <c r="J103" s="26">
        <f t="shared" si="15"/>
        <v>-2265.5</v>
      </c>
      <c r="K103" s="26"/>
    </row>
    <row r="104" spans="1:11" s="29" customFormat="1" ht="15">
      <c r="A104" s="24">
        <v>247</v>
      </c>
      <c r="B104" s="25">
        <v>42697</v>
      </c>
      <c r="C104" s="25">
        <f t="shared" si="12"/>
        <v>42727</v>
      </c>
      <c r="D104" s="25">
        <v>42702</v>
      </c>
      <c r="E104" s="26"/>
      <c r="F104" s="27">
        <v>35</v>
      </c>
      <c r="G104" s="27">
        <f t="shared" si="13"/>
        <v>35</v>
      </c>
      <c r="H104" s="28"/>
      <c r="I104" s="26">
        <f t="shared" si="14"/>
        <v>-25</v>
      </c>
      <c r="J104" s="26">
        <f t="shared" si="15"/>
        <v>-875</v>
      </c>
      <c r="K104" s="26"/>
    </row>
    <row r="105" spans="1:11" s="29" customFormat="1" ht="15">
      <c r="A105" s="24">
        <v>249</v>
      </c>
      <c r="B105" s="25">
        <v>42700</v>
      </c>
      <c r="C105" s="25">
        <f t="shared" si="12"/>
        <v>42730</v>
      </c>
      <c r="D105" s="25">
        <v>42709</v>
      </c>
      <c r="E105" s="26"/>
      <c r="F105" s="27">
        <v>464.42</v>
      </c>
      <c r="G105" s="27">
        <f t="shared" si="13"/>
        <v>464.42</v>
      </c>
      <c r="H105" s="28"/>
      <c r="I105" s="26">
        <f t="shared" si="14"/>
        <v>-21</v>
      </c>
      <c r="J105" s="26">
        <f t="shared" si="15"/>
        <v>-9752.82</v>
      </c>
      <c r="K105" s="26"/>
    </row>
    <row r="106" spans="1:11" s="29" customFormat="1" ht="15">
      <c r="A106" s="24">
        <v>253</v>
      </c>
      <c r="B106" s="25">
        <v>42706</v>
      </c>
      <c r="C106" s="25">
        <f t="shared" si="12"/>
        <v>42736</v>
      </c>
      <c r="D106" s="25">
        <v>42709</v>
      </c>
      <c r="E106" s="26"/>
      <c r="F106" s="27">
        <v>20.94</v>
      </c>
      <c r="G106" s="27">
        <f t="shared" si="13"/>
        <v>20.94</v>
      </c>
      <c r="H106" s="28"/>
      <c r="I106" s="26">
        <f t="shared" si="14"/>
        <v>-27</v>
      </c>
      <c r="J106" s="26">
        <f t="shared" si="15"/>
        <v>-565.38</v>
      </c>
      <c r="K106" s="26"/>
    </row>
    <row r="107" spans="1:11" s="29" customFormat="1" ht="15">
      <c r="A107" s="24">
        <v>254</v>
      </c>
      <c r="B107" s="25">
        <v>42707</v>
      </c>
      <c r="C107" s="25">
        <f t="shared" si="12"/>
        <v>42737</v>
      </c>
      <c r="D107" s="25">
        <v>42709</v>
      </c>
      <c r="E107" s="26"/>
      <c r="F107" s="27">
        <v>20.9</v>
      </c>
      <c r="G107" s="27">
        <f t="shared" si="13"/>
        <v>20.9</v>
      </c>
      <c r="H107" s="28"/>
      <c r="I107" s="26">
        <f t="shared" si="14"/>
        <v>-28</v>
      </c>
      <c r="J107" s="26">
        <f t="shared" si="15"/>
        <v>-585.1999999999999</v>
      </c>
      <c r="K107" s="26"/>
    </row>
    <row r="108" spans="1:11" s="29" customFormat="1" ht="15">
      <c r="A108" s="24">
        <v>260</v>
      </c>
      <c r="B108" s="25">
        <v>42706</v>
      </c>
      <c r="C108" s="25">
        <f t="shared" si="12"/>
        <v>42736</v>
      </c>
      <c r="D108" s="25">
        <v>42717</v>
      </c>
      <c r="E108" s="26"/>
      <c r="F108" s="27">
        <v>591.49</v>
      </c>
      <c r="G108" s="27">
        <f t="shared" si="13"/>
        <v>591.49</v>
      </c>
      <c r="H108" s="28"/>
      <c r="I108" s="26">
        <f t="shared" si="14"/>
        <v>-19</v>
      </c>
      <c r="J108" s="26">
        <f t="shared" si="15"/>
        <v>-11238.31</v>
      </c>
      <c r="K108" s="26"/>
    </row>
    <row r="109" spans="1:11" s="29" customFormat="1" ht="15">
      <c r="A109" s="24">
        <v>261</v>
      </c>
      <c r="B109" s="25">
        <v>42710</v>
      </c>
      <c r="C109" s="25">
        <f t="shared" si="12"/>
        <v>42740</v>
      </c>
      <c r="D109" s="25">
        <v>42717</v>
      </c>
      <c r="E109" s="26"/>
      <c r="F109" s="27">
        <v>8077.74</v>
      </c>
      <c r="G109" s="27">
        <f t="shared" si="13"/>
        <v>8077.74</v>
      </c>
      <c r="H109" s="28"/>
      <c r="I109" s="26">
        <f t="shared" si="14"/>
        <v>-23</v>
      </c>
      <c r="J109" s="26">
        <f t="shared" si="15"/>
        <v>-185788.02</v>
      </c>
      <c r="K109" s="26"/>
    </row>
    <row r="110" spans="1:11" s="29" customFormat="1" ht="15">
      <c r="A110" s="24">
        <v>272</v>
      </c>
      <c r="B110" s="25">
        <v>42682</v>
      </c>
      <c r="C110" s="25">
        <f t="shared" si="12"/>
        <v>42712</v>
      </c>
      <c r="D110" s="25">
        <v>42718</v>
      </c>
      <c r="E110" s="26"/>
      <c r="F110" s="27">
        <v>18556.67</v>
      </c>
      <c r="G110" s="27">
        <f t="shared" si="13"/>
        <v>18556.67</v>
      </c>
      <c r="H110" s="28"/>
      <c r="I110" s="26">
        <f t="shared" si="14"/>
        <v>6</v>
      </c>
      <c r="J110" s="26">
        <f t="shared" si="15"/>
        <v>111340.01999999999</v>
      </c>
      <c r="K110" s="26"/>
    </row>
    <row r="111" spans="1:11" s="29" customFormat="1" ht="15">
      <c r="A111" s="24">
        <v>273</v>
      </c>
      <c r="B111" s="25">
        <v>42717</v>
      </c>
      <c r="C111" s="25">
        <f t="shared" si="12"/>
        <v>42747</v>
      </c>
      <c r="D111" s="25">
        <v>42718</v>
      </c>
      <c r="E111" s="26"/>
      <c r="F111" s="27">
        <v>80</v>
      </c>
      <c r="G111" s="27">
        <f t="shared" si="13"/>
        <v>80</v>
      </c>
      <c r="H111" s="28"/>
      <c r="I111" s="26">
        <f t="shared" si="14"/>
        <v>-29</v>
      </c>
      <c r="J111" s="26">
        <f t="shared" si="15"/>
        <v>-2320</v>
      </c>
      <c r="K111" s="26"/>
    </row>
    <row r="112" spans="1:11" s="29" customFormat="1" ht="15">
      <c r="A112" s="24">
        <v>277</v>
      </c>
      <c r="B112" s="25">
        <v>42718</v>
      </c>
      <c r="C112" s="25">
        <f t="shared" si="12"/>
        <v>42748</v>
      </c>
      <c r="D112" s="25">
        <v>42733</v>
      </c>
      <c r="E112" s="26"/>
      <c r="F112" s="27">
        <v>1200</v>
      </c>
      <c r="G112" s="27">
        <f t="shared" si="13"/>
        <v>1200</v>
      </c>
      <c r="H112" s="28"/>
      <c r="I112" s="26">
        <f t="shared" si="14"/>
        <v>-15</v>
      </c>
      <c r="J112" s="26">
        <f t="shared" si="15"/>
        <v>-18000</v>
      </c>
      <c r="K112" s="26"/>
    </row>
    <row r="113" spans="2:11" ht="15">
      <c r="B113" s="11"/>
      <c r="C113" s="11"/>
      <c r="D113" s="11"/>
      <c r="E113" s="11"/>
      <c r="F113" s="12"/>
      <c r="G113" s="12"/>
      <c r="H113" s="13"/>
      <c r="I113" s="11"/>
      <c r="J113" s="11"/>
      <c r="K113" s="11"/>
    </row>
    <row r="114" spans="1:11" ht="15">
      <c r="A114" s="20" t="s">
        <v>10</v>
      </c>
      <c r="B114" s="20"/>
      <c r="C114" s="20"/>
      <c r="D114" s="20"/>
      <c r="E114" s="20"/>
      <c r="F114" s="20"/>
      <c r="G114" s="9">
        <f>SUM(G5:G113)</f>
        <v>188003.09999999998</v>
      </c>
      <c r="H114" s="10"/>
      <c r="I114" s="6"/>
      <c r="J114" s="6">
        <f>SUM(J5:J113)</f>
        <v>974829.6800000004</v>
      </c>
      <c r="K114" s="14">
        <f>+J114/G114</f>
        <v>5.18517875503117</v>
      </c>
    </row>
    <row r="115" ht="15">
      <c r="H115" s="15"/>
    </row>
    <row r="116" spans="1:11" ht="54.75" customHeight="1">
      <c r="A116" s="21" t="s">
        <v>17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8" s="29" customFormat="1" ht="17.25" customHeight="1">
      <c r="A117" s="30" t="s">
        <v>18</v>
      </c>
      <c r="B117" s="31"/>
      <c r="C117" s="31"/>
      <c r="F117" s="32"/>
      <c r="G117" s="32"/>
      <c r="H117" s="33"/>
    </row>
    <row r="118" ht="15">
      <c r="H118" s="15"/>
    </row>
    <row r="119" spans="2:10" ht="15">
      <c r="B119" s="23" t="s">
        <v>11</v>
      </c>
      <c r="C119" s="23"/>
      <c r="I119" s="17" t="s">
        <v>12</v>
      </c>
      <c r="J119" s="17"/>
    </row>
    <row r="120" spans="2:3" ht="15">
      <c r="B120" s="23"/>
      <c r="C120" s="23"/>
    </row>
    <row r="121" spans="2:10" ht="15">
      <c r="B121" s="17" t="s">
        <v>13</v>
      </c>
      <c r="C121" s="17"/>
      <c r="I121" s="17" t="s">
        <v>14</v>
      </c>
      <c r="J121" s="17"/>
    </row>
  </sheetData>
  <sheetProtection selectLockedCells="1" selectUnlockedCells="1"/>
  <mergeCells count="8">
    <mergeCell ref="B121:C121"/>
    <mergeCell ref="I121:J121"/>
    <mergeCell ref="A1:K1"/>
    <mergeCell ref="A2:K2"/>
    <mergeCell ref="A114:F114"/>
    <mergeCell ref="A116:K116"/>
    <mergeCell ref="B119:C120"/>
    <mergeCell ref="I119:J119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5"/>
  <cols>
    <col min="6" max="7" width="9.140625" style="1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</dc:creator>
  <cp:keywords/>
  <dc:description/>
  <cp:lastModifiedBy>scuola</cp:lastModifiedBy>
  <cp:lastPrinted>2017-01-27T10:05:09Z</cp:lastPrinted>
  <dcterms:created xsi:type="dcterms:W3CDTF">2015-05-11T16:52:14Z</dcterms:created>
  <dcterms:modified xsi:type="dcterms:W3CDTF">2017-01-27T10:06:22Z</dcterms:modified>
  <cp:category/>
  <cp:version/>
  <cp:contentType/>
  <cp:contentStatus/>
</cp:coreProperties>
</file>