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 pagamenti 2015" sheetId="1" r:id="rId1"/>
    <sheet name="Indic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<sst xmlns="http://schemas.openxmlformats.org/spreadsheetml/2006/main" count="19" uniqueCount="19">
  <si>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Direzione didattica statale 1° Circolo
</t>
    </r>
    <r>
      <rPr>
        <b/>
        <sz val="14"/>
        <color indexed="8"/>
        <rFont val="Garamond"/>
        <family val="1"/>
      </rPr>
      <t>"C. BATTISTI" - LECCE</t>
    </r>
  </si>
  <si>
    <t>N.</t>
  </si>
  <si>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</si>
  <si>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</si>
  <si>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</si>
  <si>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</si>
  <si>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</si>
  <si>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</si>
  <si>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</si>
  <si>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</si>
  <si>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</si>
  <si>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</si>
  <si>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</si>
  <si>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</si>
  <si>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</si>
  <si>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</si>
  <si>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t>INDICATORE DI TEMPESTIVITA' DEI PAGAMENTI ANNO 2015
(Art. 9 del D.P.C.M. 22 settembre 2014)</t>
  </si>
  <si>
    <r>
      <t xml:space="preserve">L'indicatore di tempestività dei pagamenti per la Direzione Didattica Statale 1° Circolo "C. Battisti" per l'anno 2015, calcolato ai senti dell'art. 9 del D.P.C.M. 22 settembre 2014, quale differenza tra la data di scadenza della fattura o richiesta equivalente di pagamento e la data di pagamento ai fornitori, moltiplicata per l'importo dovuto, rapportata alla somma degli importi pagati nel periodo di riferimento, è di : </t>
    </r>
    <r>
      <rPr>
        <b/>
        <sz val="11"/>
        <color indexed="8"/>
        <rFont val="Calibri"/>
        <family val="2"/>
      </rPr>
      <t>13,74</t>
    </r>
  </si>
  <si>
    <t>Lecce, li 25/01/2016 (prot. 296/B15)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</si>
</sst>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715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91">
      <selection activeCell="A110" sqref="A110"/>
    </sheetView>
  </sheetViews>
  <sheetFormatPr defaultColWidth="9.140625" defaultRowHeight="15"/>
  <cols>
    <col min="2" max="2" width="16.28125" style="0" customWidth="1"/>
    <col min="3" max="3" width="15.7109375" style="0" customWidth="1"/>
    <col min="4" max="4" width="16.7109375" style="0" customWidth="1"/>
    <col min="5" max="5" width="0" style="0" hidden="1" customWidth="1"/>
    <col min="6" max="7" width="16.00390625" style="1" customWidth="1"/>
    <col min="8" max="8" width="0" style="0" hidden="1" customWidth="1"/>
    <col min="9" max="9" width="16.7109375" style="0" customWidth="1"/>
    <col min="10" max="10" width="13.8515625" style="0" customWidth="1"/>
  </cols>
  <sheetData>
    <row r="1" spans="1:11" ht="44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6.75" customHeight="1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1" ht="40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3" t="s">
        <v>7</v>
      </c>
      <c r="H4" s="2" t="s">
        <v>8</v>
      </c>
      <c r="I4" s="4" t="s">
        <v>9</v>
      </c>
      <c r="J4" s="5" t="s">
        <v>10</v>
      </c>
      <c r="K4" s="6"/>
    </row>
    <row r="5" spans="1:11" ht="15">
      <c r="A5" s="7">
        <v>1</v>
      </c>
      <c r="B5" s="8">
        <v>41954</v>
      </c>
      <c r="C5" s="8">
        <v>42061</v>
      </c>
      <c r="D5" s="8">
        <v>42049</v>
      </c>
      <c r="E5" s="8"/>
      <c r="F5" s="9">
        <v>70</v>
      </c>
      <c r="G5" s="9">
        <f aca="true" t="shared" si="0" ref="G5:G31">F5</f>
        <v>70</v>
      </c>
      <c r="H5" s="10"/>
      <c r="I5" s="6">
        <f aca="true" t="shared" si="1" ref="I5:I31">D5-C5</f>
        <v>-12</v>
      </c>
      <c r="J5" s="6">
        <f aca="true" t="shared" si="2" ref="J5:J31">+G5*I5</f>
        <v>-840</v>
      </c>
      <c r="K5" s="6"/>
    </row>
    <row r="6" spans="1:11" ht="15">
      <c r="A6" s="7">
        <v>2</v>
      </c>
      <c r="B6" s="8">
        <v>41954</v>
      </c>
      <c r="C6" s="8">
        <v>41999</v>
      </c>
      <c r="D6" s="8">
        <v>42049</v>
      </c>
      <c r="E6" s="6"/>
      <c r="F6" s="9">
        <v>14782.25</v>
      </c>
      <c r="G6" s="9">
        <f t="shared" si="0"/>
        <v>14782.25</v>
      </c>
      <c r="H6" s="10"/>
      <c r="I6" s="6">
        <f t="shared" si="1"/>
        <v>50</v>
      </c>
      <c r="J6" s="6">
        <f t="shared" si="2"/>
        <v>739112.5</v>
      </c>
      <c r="K6" s="6"/>
    </row>
    <row r="7" spans="1:11" ht="15">
      <c r="A7" s="7">
        <v>3</v>
      </c>
      <c r="B7" s="8">
        <v>41953</v>
      </c>
      <c r="C7" s="8">
        <v>41998</v>
      </c>
      <c r="D7" s="8">
        <v>42049</v>
      </c>
      <c r="E7" s="8">
        <v>42053</v>
      </c>
      <c r="F7" s="9">
        <v>22992.25</v>
      </c>
      <c r="G7" s="9">
        <f t="shared" si="0"/>
        <v>22992.25</v>
      </c>
      <c r="H7" s="10">
        <v>7</v>
      </c>
      <c r="I7" s="6">
        <f t="shared" si="1"/>
        <v>51</v>
      </c>
      <c r="J7" s="6">
        <f t="shared" si="2"/>
        <v>1172604.75</v>
      </c>
      <c r="K7" s="6"/>
    </row>
    <row r="8" spans="1:11" ht="15">
      <c r="A8" s="7">
        <v>4</v>
      </c>
      <c r="B8" s="8">
        <v>41953</v>
      </c>
      <c r="C8" s="8">
        <v>41998</v>
      </c>
      <c r="D8" s="8">
        <v>42049</v>
      </c>
      <c r="E8" s="8">
        <v>42053</v>
      </c>
      <c r="F8" s="9">
        <v>31039.55</v>
      </c>
      <c r="G8" s="9">
        <f t="shared" si="0"/>
        <v>31039.55</v>
      </c>
      <c r="H8" s="10">
        <v>9.9</v>
      </c>
      <c r="I8" s="6">
        <f t="shared" si="1"/>
        <v>51</v>
      </c>
      <c r="J8" s="6">
        <f t="shared" si="2"/>
        <v>1583017.05</v>
      </c>
      <c r="K8" s="6"/>
    </row>
    <row r="9" spans="1:11" ht="15">
      <c r="A9" s="7">
        <v>5</v>
      </c>
      <c r="B9" s="8">
        <v>41953</v>
      </c>
      <c r="C9" s="8">
        <v>41998</v>
      </c>
      <c r="D9" s="8">
        <v>42049</v>
      </c>
      <c r="E9" s="8">
        <v>42053</v>
      </c>
      <c r="F9" s="9">
        <v>20693.03</v>
      </c>
      <c r="G9" s="9">
        <f t="shared" si="0"/>
        <v>20693.03</v>
      </c>
      <c r="H9" s="10">
        <v>116.6</v>
      </c>
      <c r="I9" s="6">
        <f t="shared" si="1"/>
        <v>51</v>
      </c>
      <c r="J9" s="6">
        <f t="shared" si="2"/>
        <v>1055344.53</v>
      </c>
      <c r="K9" s="6"/>
    </row>
    <row r="10" spans="1:11" ht="15">
      <c r="A10" s="7">
        <v>6</v>
      </c>
      <c r="B10" s="8">
        <v>41974</v>
      </c>
      <c r="C10" s="8">
        <v>42019</v>
      </c>
      <c r="D10" s="8">
        <v>42049</v>
      </c>
      <c r="E10" s="8">
        <v>42053</v>
      </c>
      <c r="F10" s="9">
        <v>14782.25</v>
      </c>
      <c r="G10" s="9">
        <f t="shared" si="0"/>
        <v>14782.25</v>
      </c>
      <c r="H10" s="10">
        <v>16.06</v>
      </c>
      <c r="I10" s="6">
        <f t="shared" si="1"/>
        <v>30</v>
      </c>
      <c r="J10" s="6">
        <f t="shared" si="2"/>
        <v>443467.5</v>
      </c>
      <c r="K10" s="6"/>
    </row>
    <row r="11" spans="1:11" ht="15">
      <c r="A11" s="7">
        <v>7</v>
      </c>
      <c r="B11" s="8">
        <v>41971</v>
      </c>
      <c r="C11" s="8">
        <v>42016</v>
      </c>
      <c r="D11" s="8">
        <v>42049</v>
      </c>
      <c r="E11" s="8">
        <v>42053</v>
      </c>
      <c r="F11" s="9">
        <v>4023.65</v>
      </c>
      <c r="G11" s="9">
        <f t="shared" si="0"/>
        <v>4023.65</v>
      </c>
      <c r="H11" s="10">
        <v>154</v>
      </c>
      <c r="I11" s="6">
        <f t="shared" si="1"/>
        <v>33</v>
      </c>
      <c r="J11" s="6">
        <f t="shared" si="2"/>
        <v>132780.45</v>
      </c>
      <c r="K11" s="6"/>
    </row>
    <row r="12" spans="1:11" ht="15">
      <c r="A12" s="7">
        <v>8</v>
      </c>
      <c r="B12" s="8">
        <v>41971</v>
      </c>
      <c r="C12" s="8">
        <v>42016</v>
      </c>
      <c r="D12" s="8">
        <v>42049</v>
      </c>
      <c r="E12" s="8">
        <v>42053</v>
      </c>
      <c r="F12" s="9">
        <v>28740.32</v>
      </c>
      <c r="G12" s="9">
        <f t="shared" si="0"/>
        <v>28740.32</v>
      </c>
      <c r="H12" s="10">
        <v>7.27</v>
      </c>
      <c r="I12" s="6">
        <f t="shared" si="1"/>
        <v>33</v>
      </c>
      <c r="J12" s="6">
        <f t="shared" si="2"/>
        <v>948430.5599999999</v>
      </c>
      <c r="K12" s="6"/>
    </row>
    <row r="13" spans="1:11" ht="15">
      <c r="A13" s="7">
        <v>9</v>
      </c>
      <c r="B13" s="8">
        <v>41971</v>
      </c>
      <c r="C13" s="8">
        <v>42016</v>
      </c>
      <c r="D13" s="8">
        <v>42049</v>
      </c>
      <c r="E13" s="8">
        <v>42053</v>
      </c>
      <c r="F13" s="9">
        <v>20693.03</v>
      </c>
      <c r="G13" s="9">
        <f t="shared" si="0"/>
        <v>20693.03</v>
      </c>
      <c r="H13" s="10">
        <v>132</v>
      </c>
      <c r="I13" s="6">
        <f t="shared" si="1"/>
        <v>33</v>
      </c>
      <c r="J13" s="6">
        <f t="shared" si="2"/>
        <v>682869.99</v>
      </c>
      <c r="K13" s="6"/>
    </row>
    <row r="14" spans="1:11" ht="15">
      <c r="A14" s="7">
        <v>10</v>
      </c>
      <c r="B14" s="8">
        <v>41971</v>
      </c>
      <c r="C14" s="8">
        <v>42016</v>
      </c>
      <c r="D14" s="8">
        <v>42049</v>
      </c>
      <c r="E14" s="8">
        <v>42053</v>
      </c>
      <c r="F14" s="9">
        <v>2299.22</v>
      </c>
      <c r="G14" s="9">
        <f t="shared" si="0"/>
        <v>2299.22</v>
      </c>
      <c r="H14" s="10">
        <v>108.24</v>
      </c>
      <c r="I14" s="6">
        <f t="shared" si="1"/>
        <v>33</v>
      </c>
      <c r="J14" s="6">
        <f t="shared" si="2"/>
        <v>75874.26</v>
      </c>
      <c r="K14" s="6"/>
    </row>
    <row r="15" spans="1:11" ht="15">
      <c r="A15" s="7">
        <v>11</v>
      </c>
      <c r="B15" s="8">
        <v>41984</v>
      </c>
      <c r="C15" s="8">
        <f>B15+30</f>
        <v>42014</v>
      </c>
      <c r="D15" s="8">
        <v>42049</v>
      </c>
      <c r="E15" s="8">
        <v>42053</v>
      </c>
      <c r="F15" s="9">
        <v>244</v>
      </c>
      <c r="G15" s="9">
        <f t="shared" si="0"/>
        <v>244</v>
      </c>
      <c r="H15" s="10">
        <v>126.77</v>
      </c>
      <c r="I15" s="6">
        <f t="shared" si="1"/>
        <v>35</v>
      </c>
      <c r="J15" s="6">
        <f t="shared" si="2"/>
        <v>8540</v>
      </c>
      <c r="K15" s="6"/>
    </row>
    <row r="16" spans="1:11" ht="15">
      <c r="A16" s="7">
        <v>12</v>
      </c>
      <c r="B16" s="8">
        <v>41995</v>
      </c>
      <c r="C16" s="8">
        <v>42036</v>
      </c>
      <c r="D16" s="8">
        <v>42049</v>
      </c>
      <c r="E16" s="6"/>
      <c r="F16" s="9">
        <v>95</v>
      </c>
      <c r="G16" s="9">
        <f t="shared" si="0"/>
        <v>95</v>
      </c>
      <c r="H16" s="10"/>
      <c r="I16" s="6">
        <f t="shared" si="1"/>
        <v>13</v>
      </c>
      <c r="J16" s="6">
        <f t="shared" si="2"/>
        <v>1235</v>
      </c>
      <c r="K16" s="6"/>
    </row>
    <row r="17" spans="1:11" ht="15">
      <c r="A17" s="7">
        <v>13</v>
      </c>
      <c r="B17" s="8">
        <v>41982</v>
      </c>
      <c r="C17" s="8">
        <v>42033</v>
      </c>
      <c r="D17" s="8">
        <v>42060</v>
      </c>
      <c r="E17" s="6"/>
      <c r="F17" s="9">
        <v>5852</v>
      </c>
      <c r="G17" s="9">
        <f t="shared" si="0"/>
        <v>5852</v>
      </c>
      <c r="H17" s="10"/>
      <c r="I17" s="6">
        <f t="shared" si="1"/>
        <v>27</v>
      </c>
      <c r="J17" s="6">
        <f t="shared" si="2"/>
        <v>158004</v>
      </c>
      <c r="K17" s="6"/>
    </row>
    <row r="18" spans="1:11" ht="15">
      <c r="A18" s="7">
        <v>14</v>
      </c>
      <c r="B18" s="8">
        <v>42002</v>
      </c>
      <c r="C18" s="8">
        <f>B18+30</f>
        <v>42032</v>
      </c>
      <c r="D18" s="8">
        <v>42060</v>
      </c>
      <c r="E18" s="6"/>
      <c r="F18" s="9">
        <v>10288.52</v>
      </c>
      <c r="G18" s="9">
        <f t="shared" si="0"/>
        <v>10288.52</v>
      </c>
      <c r="H18" s="10"/>
      <c r="I18" s="6">
        <f t="shared" si="1"/>
        <v>28</v>
      </c>
      <c r="J18" s="6">
        <f t="shared" si="2"/>
        <v>288078.56</v>
      </c>
      <c r="K18" s="6"/>
    </row>
    <row r="19" spans="1:11" ht="15">
      <c r="A19" s="7">
        <v>15</v>
      </c>
      <c r="B19" s="8">
        <v>42003</v>
      </c>
      <c r="C19" s="8">
        <v>42048</v>
      </c>
      <c r="D19" s="8">
        <v>42060</v>
      </c>
      <c r="E19" s="6"/>
      <c r="F19" s="9">
        <v>10346.52</v>
      </c>
      <c r="G19" s="9">
        <f t="shared" si="0"/>
        <v>10346.52</v>
      </c>
      <c r="H19" s="10"/>
      <c r="I19" s="6">
        <f t="shared" si="1"/>
        <v>12</v>
      </c>
      <c r="J19" s="6">
        <f t="shared" si="2"/>
        <v>124158.24</v>
      </c>
      <c r="K19" s="6"/>
    </row>
    <row r="20" spans="1:11" ht="15">
      <c r="A20" s="7">
        <v>16</v>
      </c>
      <c r="B20" s="8">
        <v>42014</v>
      </c>
      <c r="C20" s="8">
        <v>42097</v>
      </c>
      <c r="D20" s="8">
        <v>42073</v>
      </c>
      <c r="E20" s="6"/>
      <c r="F20" s="9">
        <v>769.23</v>
      </c>
      <c r="G20" s="9">
        <f t="shared" si="0"/>
        <v>769.23</v>
      </c>
      <c r="H20" s="10"/>
      <c r="I20" s="6">
        <f t="shared" si="1"/>
        <v>-24</v>
      </c>
      <c r="J20" s="6">
        <f t="shared" si="2"/>
        <v>-18461.52</v>
      </c>
      <c r="K20" s="6"/>
    </row>
    <row r="21" spans="1:11" ht="15">
      <c r="A21" s="7">
        <v>17</v>
      </c>
      <c r="B21" s="8">
        <v>42038</v>
      </c>
      <c r="C21" s="8">
        <v>42097</v>
      </c>
      <c r="D21" s="8">
        <v>42073</v>
      </c>
      <c r="E21" s="6"/>
      <c r="F21" s="9">
        <v>769.23</v>
      </c>
      <c r="G21" s="9">
        <f t="shared" si="0"/>
        <v>769.23</v>
      </c>
      <c r="H21" s="10"/>
      <c r="I21" s="6">
        <f t="shared" si="1"/>
        <v>-24</v>
      </c>
      <c r="J21" s="6">
        <f t="shared" si="2"/>
        <v>-18461.52</v>
      </c>
      <c r="K21" s="6"/>
    </row>
    <row r="22" spans="1:11" ht="15">
      <c r="A22" s="7">
        <v>18</v>
      </c>
      <c r="B22" s="8">
        <v>42031</v>
      </c>
      <c r="C22" s="8">
        <f>B22+30</f>
        <v>42061</v>
      </c>
      <c r="D22" s="8">
        <v>42073</v>
      </c>
      <c r="E22" s="6"/>
      <c r="F22" s="9">
        <v>1080</v>
      </c>
      <c r="G22" s="9">
        <f t="shared" si="0"/>
        <v>1080</v>
      </c>
      <c r="H22" s="10"/>
      <c r="I22" s="6">
        <f t="shared" si="1"/>
        <v>12</v>
      </c>
      <c r="J22" s="6">
        <f t="shared" si="2"/>
        <v>12960</v>
      </c>
      <c r="K22" s="6"/>
    </row>
    <row r="23" spans="1:11" ht="15">
      <c r="A23" s="7">
        <v>19</v>
      </c>
      <c r="B23" s="8">
        <v>42016</v>
      </c>
      <c r="C23" s="8">
        <f>B23+30</f>
        <v>42046</v>
      </c>
      <c r="D23" s="8">
        <v>42073</v>
      </c>
      <c r="E23" s="6"/>
      <c r="F23" s="9">
        <v>307.5</v>
      </c>
      <c r="G23" s="9">
        <f t="shared" si="0"/>
        <v>307.5</v>
      </c>
      <c r="H23" s="10"/>
      <c r="I23" s="6">
        <f t="shared" si="1"/>
        <v>27</v>
      </c>
      <c r="J23" s="6">
        <f t="shared" si="2"/>
        <v>8302.5</v>
      </c>
      <c r="K23" s="6"/>
    </row>
    <row r="24" spans="1:11" ht="15">
      <c r="A24" s="7">
        <v>20</v>
      </c>
      <c r="B24" s="8">
        <v>42034</v>
      </c>
      <c r="C24" s="8">
        <v>42079</v>
      </c>
      <c r="D24" s="8">
        <v>42073</v>
      </c>
      <c r="E24" s="6"/>
      <c r="F24" s="9">
        <v>12116.6</v>
      </c>
      <c r="G24" s="9">
        <f t="shared" si="0"/>
        <v>12116.6</v>
      </c>
      <c r="H24" s="10"/>
      <c r="I24" s="6">
        <f t="shared" si="1"/>
        <v>-6</v>
      </c>
      <c r="J24" s="6">
        <f t="shared" si="2"/>
        <v>-72699.6</v>
      </c>
      <c r="K24" s="6"/>
    </row>
    <row r="25" spans="1:11" ht="15">
      <c r="A25" s="7">
        <v>21</v>
      </c>
      <c r="B25" s="8">
        <v>42044</v>
      </c>
      <c r="C25" s="8">
        <f aca="true" t="shared" si="3" ref="C25:C31">B25+30</f>
        <v>42074</v>
      </c>
      <c r="D25" s="8">
        <v>42073</v>
      </c>
      <c r="E25" s="6"/>
      <c r="F25" s="9">
        <v>10.87</v>
      </c>
      <c r="G25" s="9">
        <f t="shared" si="0"/>
        <v>10.87</v>
      </c>
      <c r="H25" s="10"/>
      <c r="I25" s="6">
        <f t="shared" si="1"/>
        <v>-1</v>
      </c>
      <c r="J25" s="6">
        <f t="shared" si="2"/>
        <v>-10.87</v>
      </c>
      <c r="K25" s="6"/>
    </row>
    <row r="26" spans="1:11" ht="15">
      <c r="A26" s="7">
        <v>22</v>
      </c>
      <c r="B26" s="8">
        <v>42031</v>
      </c>
      <c r="C26" s="8">
        <f t="shared" si="3"/>
        <v>42061</v>
      </c>
      <c r="D26" s="8">
        <v>42073</v>
      </c>
      <c r="E26" s="6"/>
      <c r="F26" s="9">
        <v>325.35</v>
      </c>
      <c r="G26" s="9">
        <f t="shared" si="0"/>
        <v>325.35</v>
      </c>
      <c r="H26" s="10"/>
      <c r="I26" s="6">
        <f t="shared" si="1"/>
        <v>12</v>
      </c>
      <c r="J26" s="6">
        <f t="shared" si="2"/>
        <v>3904.2000000000003</v>
      </c>
      <c r="K26" s="6"/>
    </row>
    <row r="27" spans="1:11" ht="15">
      <c r="A27" s="7">
        <v>23</v>
      </c>
      <c r="B27" s="8">
        <v>42037</v>
      </c>
      <c r="C27" s="8">
        <f t="shared" si="3"/>
        <v>42067</v>
      </c>
      <c r="D27" s="8">
        <v>42073</v>
      </c>
      <c r="E27" s="6"/>
      <c r="F27" s="9">
        <v>66.3</v>
      </c>
      <c r="G27" s="9">
        <f t="shared" si="0"/>
        <v>66.3</v>
      </c>
      <c r="H27" s="10"/>
      <c r="I27" s="6">
        <f t="shared" si="1"/>
        <v>6</v>
      </c>
      <c r="J27" s="6">
        <f t="shared" si="2"/>
        <v>397.79999999999995</v>
      </c>
      <c r="K27" s="6"/>
    </row>
    <row r="28" spans="1:11" ht="15">
      <c r="A28" s="7">
        <v>24</v>
      </c>
      <c r="B28" s="8">
        <v>42021</v>
      </c>
      <c r="C28" s="8">
        <f t="shared" si="3"/>
        <v>42051</v>
      </c>
      <c r="D28" s="8">
        <v>42073</v>
      </c>
      <c r="E28" s="6"/>
      <c r="F28" s="9">
        <v>975</v>
      </c>
      <c r="G28" s="9">
        <f t="shared" si="0"/>
        <v>975</v>
      </c>
      <c r="H28" s="10"/>
      <c r="I28" s="6">
        <f t="shared" si="1"/>
        <v>22</v>
      </c>
      <c r="J28" s="6">
        <f t="shared" si="2"/>
        <v>21450</v>
      </c>
      <c r="K28" s="6"/>
    </row>
    <row r="29" spans="1:11" ht="15">
      <c r="A29" s="7">
        <v>25</v>
      </c>
      <c r="B29" s="8">
        <v>42059</v>
      </c>
      <c r="C29" s="8">
        <f t="shared" si="3"/>
        <v>42089</v>
      </c>
      <c r="D29" s="8">
        <v>42073</v>
      </c>
      <c r="E29" s="6"/>
      <c r="F29" s="9">
        <v>3.8</v>
      </c>
      <c r="G29" s="9">
        <f t="shared" si="0"/>
        <v>3.8</v>
      </c>
      <c r="H29" s="10"/>
      <c r="I29" s="6">
        <f t="shared" si="1"/>
        <v>-16</v>
      </c>
      <c r="J29" s="6">
        <f t="shared" si="2"/>
        <v>-60.8</v>
      </c>
      <c r="K29" s="6"/>
    </row>
    <row r="30" spans="1:11" ht="15">
      <c r="A30" s="7">
        <v>26</v>
      </c>
      <c r="B30" s="8">
        <v>42066</v>
      </c>
      <c r="C30" s="8">
        <f t="shared" si="3"/>
        <v>42096</v>
      </c>
      <c r="D30" s="8">
        <v>42073</v>
      </c>
      <c r="E30" s="6"/>
      <c r="F30" s="9">
        <v>1.61</v>
      </c>
      <c r="G30" s="9">
        <f t="shared" si="0"/>
        <v>1.61</v>
      </c>
      <c r="H30" s="10"/>
      <c r="I30" s="6">
        <f t="shared" si="1"/>
        <v>-23</v>
      </c>
      <c r="J30" s="6">
        <f t="shared" si="2"/>
        <v>-37.03</v>
      </c>
      <c r="K30" s="6"/>
    </row>
    <row r="31" spans="1:11" ht="15">
      <c r="A31" s="7">
        <v>27</v>
      </c>
      <c r="B31" s="8">
        <v>42067</v>
      </c>
      <c r="C31" s="8">
        <f t="shared" si="3"/>
        <v>42097</v>
      </c>
      <c r="D31" s="8">
        <v>42073</v>
      </c>
      <c r="E31" s="6"/>
      <c r="F31" s="9">
        <v>769.23</v>
      </c>
      <c r="G31" s="9">
        <f t="shared" si="0"/>
        <v>769.23</v>
      </c>
      <c r="H31" s="10"/>
      <c r="I31" s="6">
        <f t="shared" si="1"/>
        <v>-24</v>
      </c>
      <c r="J31" s="6">
        <f t="shared" si="2"/>
        <v>-18461.52</v>
      </c>
      <c r="K31" s="6"/>
    </row>
    <row r="32" spans="1:11" ht="15">
      <c r="A32" s="7">
        <v>29</v>
      </c>
      <c r="B32" s="8">
        <v>42091</v>
      </c>
      <c r="C32" s="8">
        <f>B32+30</f>
        <v>42121</v>
      </c>
      <c r="D32" s="8">
        <v>42093</v>
      </c>
      <c r="E32" s="6"/>
      <c r="F32" s="9">
        <v>290</v>
      </c>
      <c r="G32" s="9">
        <f>F32</f>
        <v>290</v>
      </c>
      <c r="H32" s="10"/>
      <c r="I32" s="6">
        <f>D32-C32</f>
        <v>-28</v>
      </c>
      <c r="J32" s="6">
        <f>+G32*I32</f>
        <v>-8120</v>
      </c>
      <c r="K32" s="6"/>
    </row>
    <row r="33" spans="1:11" ht="15">
      <c r="A33" s="7">
        <v>39</v>
      </c>
      <c r="B33" s="8">
        <v>41648</v>
      </c>
      <c r="C33" s="8">
        <v>42121</v>
      </c>
      <c r="D33" s="8">
        <v>42111</v>
      </c>
      <c r="E33" s="8"/>
      <c r="F33" s="9">
        <v>112.91</v>
      </c>
      <c r="G33" s="9">
        <f aca="true" t="shared" si="4" ref="G33:G81">F33</f>
        <v>112.91</v>
      </c>
      <c r="H33" s="10"/>
      <c r="I33" s="6">
        <f aca="true" t="shared" si="5" ref="I33:I81">D33-C33</f>
        <v>-10</v>
      </c>
      <c r="J33" s="6">
        <f aca="true" t="shared" si="6" ref="J33:J81">+G33*I33</f>
        <v>-1129.1</v>
      </c>
      <c r="K33" s="6"/>
    </row>
    <row r="34" spans="1:11" ht="15">
      <c r="A34" s="7">
        <v>40</v>
      </c>
      <c r="B34" s="8">
        <v>42044</v>
      </c>
      <c r="C34" s="8">
        <v>42103</v>
      </c>
      <c r="D34" s="8">
        <v>42111</v>
      </c>
      <c r="E34" s="6"/>
      <c r="F34" s="9">
        <v>12116.6</v>
      </c>
      <c r="G34" s="9">
        <f t="shared" si="4"/>
        <v>12116.6</v>
      </c>
      <c r="H34" s="10"/>
      <c r="I34" s="6">
        <f t="shared" si="5"/>
        <v>8</v>
      </c>
      <c r="J34" s="6">
        <f t="shared" si="6"/>
        <v>96932.8</v>
      </c>
      <c r="K34" s="6"/>
    </row>
    <row r="35" spans="1:11" ht="15">
      <c r="A35" s="7">
        <v>41</v>
      </c>
      <c r="B35" s="8">
        <v>42069</v>
      </c>
      <c r="C35" s="8">
        <v>42114</v>
      </c>
      <c r="D35" s="8">
        <v>42111</v>
      </c>
      <c r="E35" s="8">
        <v>42053</v>
      </c>
      <c r="F35" s="9">
        <v>12116.6</v>
      </c>
      <c r="G35" s="9">
        <f t="shared" si="4"/>
        <v>12116.6</v>
      </c>
      <c r="H35" s="10">
        <v>7</v>
      </c>
      <c r="I35" s="6">
        <f t="shared" si="5"/>
        <v>-3</v>
      </c>
      <c r="J35" s="6">
        <f t="shared" si="6"/>
        <v>-36349.8</v>
      </c>
      <c r="K35" s="6"/>
    </row>
    <row r="36" spans="1:11" ht="15">
      <c r="A36" s="7">
        <v>42</v>
      </c>
      <c r="B36" s="8">
        <v>42023</v>
      </c>
      <c r="C36" s="8">
        <v>42075</v>
      </c>
      <c r="D36" s="8">
        <v>42117</v>
      </c>
      <c r="E36" s="8">
        <v>42053</v>
      </c>
      <c r="F36" s="9">
        <v>330.38</v>
      </c>
      <c r="G36" s="9">
        <f t="shared" si="4"/>
        <v>330.38</v>
      </c>
      <c r="H36" s="10">
        <v>9.9</v>
      </c>
      <c r="I36" s="6">
        <f t="shared" si="5"/>
        <v>42</v>
      </c>
      <c r="J36" s="6">
        <f t="shared" si="6"/>
        <v>13875.96</v>
      </c>
      <c r="K36" s="6"/>
    </row>
    <row r="37" spans="1:11" ht="15">
      <c r="A37" s="7">
        <v>43</v>
      </c>
      <c r="B37" s="8">
        <v>42051</v>
      </c>
      <c r="C37" s="8">
        <v>42117</v>
      </c>
      <c r="D37" s="8">
        <v>42117</v>
      </c>
      <c r="E37" s="8">
        <v>42053</v>
      </c>
      <c r="F37" s="9">
        <v>758.13</v>
      </c>
      <c r="G37" s="9">
        <f t="shared" si="4"/>
        <v>758.13</v>
      </c>
      <c r="H37" s="10">
        <v>116.6</v>
      </c>
      <c r="I37" s="6">
        <f t="shared" si="5"/>
        <v>0</v>
      </c>
      <c r="J37" s="6">
        <f t="shared" si="6"/>
        <v>0</v>
      </c>
      <c r="K37" s="6"/>
    </row>
    <row r="38" spans="1:11" ht="15">
      <c r="A38" s="7">
        <v>44</v>
      </c>
      <c r="B38" s="8">
        <v>42075</v>
      </c>
      <c r="C38" s="8">
        <f>B38+30</f>
        <v>42105</v>
      </c>
      <c r="D38" s="8">
        <v>42117</v>
      </c>
      <c r="E38" s="8">
        <v>42053</v>
      </c>
      <c r="F38" s="9">
        <v>205</v>
      </c>
      <c r="G38" s="9">
        <f t="shared" si="4"/>
        <v>205</v>
      </c>
      <c r="H38" s="10">
        <v>16.06</v>
      </c>
      <c r="I38" s="6">
        <f t="shared" si="5"/>
        <v>12</v>
      </c>
      <c r="J38" s="6">
        <f t="shared" si="6"/>
        <v>2460</v>
      </c>
      <c r="K38" s="6"/>
    </row>
    <row r="39" spans="1:11" ht="15">
      <c r="A39" s="7">
        <v>45</v>
      </c>
      <c r="B39" s="8">
        <v>42083</v>
      </c>
      <c r="C39" s="8">
        <f>B39+30</f>
        <v>42113</v>
      </c>
      <c r="D39" s="8">
        <v>42117</v>
      </c>
      <c r="E39" s="8">
        <v>42053</v>
      </c>
      <c r="F39" s="9">
        <v>52.9</v>
      </c>
      <c r="G39" s="9">
        <f t="shared" si="4"/>
        <v>52.9</v>
      </c>
      <c r="H39" s="10">
        <v>154</v>
      </c>
      <c r="I39" s="6">
        <f t="shared" si="5"/>
        <v>4</v>
      </c>
      <c r="J39" s="6">
        <f t="shared" si="6"/>
        <v>211.6</v>
      </c>
      <c r="K39" s="6"/>
    </row>
    <row r="40" spans="1:11" ht="15">
      <c r="A40" s="7">
        <v>46</v>
      </c>
      <c r="B40" s="8">
        <v>42093</v>
      </c>
      <c r="C40" s="8">
        <f>B40+30</f>
        <v>42123</v>
      </c>
      <c r="D40" s="8">
        <v>42118</v>
      </c>
      <c r="E40" s="8">
        <v>42053</v>
      </c>
      <c r="F40" s="9">
        <v>512</v>
      </c>
      <c r="G40" s="9">
        <f t="shared" si="4"/>
        <v>512</v>
      </c>
      <c r="H40" s="10">
        <v>7.27</v>
      </c>
      <c r="I40" s="6">
        <f t="shared" si="5"/>
        <v>-5</v>
      </c>
      <c r="J40" s="6">
        <f t="shared" si="6"/>
        <v>-2560</v>
      </c>
      <c r="K40" s="6"/>
    </row>
    <row r="41" spans="1:11" ht="15">
      <c r="A41" s="7">
        <v>47</v>
      </c>
      <c r="B41" s="8">
        <v>42097</v>
      </c>
      <c r="C41" s="8">
        <v>42142</v>
      </c>
      <c r="D41" s="8">
        <v>42118</v>
      </c>
      <c r="E41" s="8">
        <v>42053</v>
      </c>
      <c r="F41" s="9">
        <v>12116.6</v>
      </c>
      <c r="G41" s="9">
        <f t="shared" si="4"/>
        <v>12116.6</v>
      </c>
      <c r="H41" s="10">
        <v>132</v>
      </c>
      <c r="I41" s="6">
        <f t="shared" si="5"/>
        <v>-24</v>
      </c>
      <c r="J41" s="6">
        <f t="shared" si="6"/>
        <v>-290798.4</v>
      </c>
      <c r="K41" s="6"/>
    </row>
    <row r="42" spans="1:11" ht="15">
      <c r="A42" s="7">
        <v>48</v>
      </c>
      <c r="B42" s="8">
        <v>42096</v>
      </c>
      <c r="C42" s="8">
        <f>B42+30</f>
        <v>42126</v>
      </c>
      <c r="D42" s="8">
        <v>42118</v>
      </c>
      <c r="E42" s="8">
        <v>42053</v>
      </c>
      <c r="F42" s="9">
        <v>2.82</v>
      </c>
      <c r="G42" s="9">
        <f t="shared" si="4"/>
        <v>2.82</v>
      </c>
      <c r="H42" s="10">
        <v>108.24</v>
      </c>
      <c r="I42" s="6">
        <f t="shared" si="5"/>
        <v>-8</v>
      </c>
      <c r="J42" s="6">
        <f t="shared" si="6"/>
        <v>-22.56</v>
      </c>
      <c r="K42" s="6"/>
    </row>
    <row r="43" spans="1:11" ht="15">
      <c r="A43" s="7">
        <v>49</v>
      </c>
      <c r="B43" s="8">
        <v>42096</v>
      </c>
      <c r="C43" s="8">
        <f>B43+30</f>
        <v>42126</v>
      </c>
      <c r="D43" s="8">
        <v>42118</v>
      </c>
      <c r="E43" s="8">
        <v>42053</v>
      </c>
      <c r="F43" s="9">
        <v>113.12</v>
      </c>
      <c r="G43" s="9">
        <f t="shared" si="4"/>
        <v>113.12</v>
      </c>
      <c r="H43" s="10">
        <v>126.77</v>
      </c>
      <c r="I43" s="6">
        <f t="shared" si="5"/>
        <v>-8</v>
      </c>
      <c r="J43" s="6">
        <f t="shared" si="6"/>
        <v>-904.96</v>
      </c>
      <c r="K43" s="6"/>
    </row>
    <row r="44" spans="1:11" ht="15">
      <c r="A44" s="7">
        <v>50</v>
      </c>
      <c r="B44" s="8">
        <v>42103</v>
      </c>
      <c r="C44" s="8">
        <f>B44+30</f>
        <v>42133</v>
      </c>
      <c r="D44" s="8">
        <v>42118</v>
      </c>
      <c r="E44" s="6"/>
      <c r="F44" s="9">
        <v>769.23</v>
      </c>
      <c r="G44" s="9">
        <f t="shared" si="4"/>
        <v>769.23</v>
      </c>
      <c r="H44" s="10"/>
      <c r="I44" s="6">
        <f t="shared" si="5"/>
        <v>-15</v>
      </c>
      <c r="J44" s="6">
        <f t="shared" si="6"/>
        <v>-11538.45</v>
      </c>
      <c r="K44" s="6"/>
    </row>
    <row r="45" spans="1:11" ht="15">
      <c r="A45" s="7">
        <v>51</v>
      </c>
      <c r="B45" s="8">
        <v>42110</v>
      </c>
      <c r="C45" s="8">
        <f>B45+30</f>
        <v>42140</v>
      </c>
      <c r="D45" s="8">
        <v>42118</v>
      </c>
      <c r="E45" s="6"/>
      <c r="F45" s="9">
        <v>240.72</v>
      </c>
      <c r="G45" s="9">
        <f t="shared" si="4"/>
        <v>240.72</v>
      </c>
      <c r="H45" s="10"/>
      <c r="I45" s="6">
        <f t="shared" si="5"/>
        <v>-22</v>
      </c>
      <c r="J45" s="6">
        <f t="shared" si="6"/>
        <v>-5295.84</v>
      </c>
      <c r="K45" s="6"/>
    </row>
    <row r="46" spans="1:11" ht="15">
      <c r="A46" s="7">
        <v>52</v>
      </c>
      <c r="B46" s="8">
        <v>42112</v>
      </c>
      <c r="C46" s="8">
        <f>B46+30</f>
        <v>42142</v>
      </c>
      <c r="D46" s="8">
        <v>42118</v>
      </c>
      <c r="E46" s="6"/>
      <c r="F46" s="9">
        <v>410</v>
      </c>
      <c r="G46" s="9">
        <f t="shared" si="4"/>
        <v>410</v>
      </c>
      <c r="H46" s="10"/>
      <c r="I46" s="6">
        <f t="shared" si="5"/>
        <v>-24</v>
      </c>
      <c r="J46" s="6">
        <f t="shared" si="6"/>
        <v>-9840</v>
      </c>
      <c r="K46" s="6"/>
    </row>
    <row r="47" spans="1:11" ht="15">
      <c r="A47" s="7">
        <v>53</v>
      </c>
      <c r="B47" s="8">
        <v>42002</v>
      </c>
      <c r="C47" s="8">
        <v>42123</v>
      </c>
      <c r="D47" s="8">
        <v>42123</v>
      </c>
      <c r="E47" s="6"/>
      <c r="F47" s="9">
        <v>4170.31</v>
      </c>
      <c r="G47" s="9">
        <f t="shared" si="4"/>
        <v>4170.31</v>
      </c>
      <c r="H47" s="10"/>
      <c r="I47" s="6">
        <f t="shared" si="5"/>
        <v>0</v>
      </c>
      <c r="J47" s="6">
        <f t="shared" si="6"/>
        <v>0</v>
      </c>
      <c r="K47" s="6"/>
    </row>
    <row r="48" spans="1:11" ht="15">
      <c r="A48" s="7">
        <v>54</v>
      </c>
      <c r="B48" s="8">
        <v>42109</v>
      </c>
      <c r="C48" s="8">
        <f>B48+30</f>
        <v>42139</v>
      </c>
      <c r="D48" s="8">
        <v>42123</v>
      </c>
      <c r="E48" s="6"/>
      <c r="F48" s="9">
        <v>39.96</v>
      </c>
      <c r="G48" s="9">
        <f t="shared" si="4"/>
        <v>39.96</v>
      </c>
      <c r="H48" s="10"/>
      <c r="I48" s="6">
        <f t="shared" si="5"/>
        <v>-16</v>
      </c>
      <c r="J48" s="6">
        <f t="shared" si="6"/>
        <v>-639.36</v>
      </c>
      <c r="K48" s="6"/>
    </row>
    <row r="49" spans="1:11" ht="15">
      <c r="A49" s="7">
        <v>55</v>
      </c>
      <c r="B49" s="8">
        <v>42002</v>
      </c>
      <c r="C49" s="8">
        <v>42154</v>
      </c>
      <c r="D49" s="8">
        <v>42124</v>
      </c>
      <c r="E49" s="6"/>
      <c r="F49" s="9">
        <v>89.06</v>
      </c>
      <c r="G49" s="9">
        <f t="shared" si="4"/>
        <v>89.06</v>
      </c>
      <c r="H49" s="10"/>
      <c r="I49" s="6">
        <f t="shared" si="5"/>
        <v>-30</v>
      </c>
      <c r="J49" s="6">
        <f t="shared" si="6"/>
        <v>-2671.8</v>
      </c>
      <c r="K49" s="6"/>
    </row>
    <row r="50" spans="1:11" ht="15">
      <c r="A50" s="7">
        <v>68</v>
      </c>
      <c r="B50" s="8">
        <v>42088</v>
      </c>
      <c r="C50" s="8">
        <v>42159</v>
      </c>
      <c r="D50" s="8">
        <v>42131</v>
      </c>
      <c r="E50" s="6"/>
      <c r="F50" s="9">
        <v>64.57</v>
      </c>
      <c r="G50" s="9">
        <f t="shared" si="4"/>
        <v>64.57</v>
      </c>
      <c r="H50" s="10"/>
      <c r="I50" s="6">
        <f t="shared" si="5"/>
        <v>-28</v>
      </c>
      <c r="J50" s="6">
        <f t="shared" si="6"/>
        <v>-1807.9599999999998</v>
      </c>
      <c r="K50" s="6"/>
    </row>
    <row r="51" spans="1:11" ht="15">
      <c r="A51" s="7">
        <v>69</v>
      </c>
      <c r="B51" s="8">
        <v>42118</v>
      </c>
      <c r="C51" s="8">
        <f aca="true" t="shared" si="7" ref="C51:C81">B51+30</f>
        <v>42148</v>
      </c>
      <c r="D51" s="8">
        <v>42131</v>
      </c>
      <c r="E51" s="6"/>
      <c r="F51" s="9">
        <v>396.36</v>
      </c>
      <c r="G51" s="9">
        <f t="shared" si="4"/>
        <v>396.36</v>
      </c>
      <c r="H51" s="10"/>
      <c r="I51" s="6">
        <f t="shared" si="5"/>
        <v>-17</v>
      </c>
      <c r="J51" s="6">
        <f t="shared" si="6"/>
        <v>-6738.12</v>
      </c>
      <c r="K51" s="6"/>
    </row>
    <row r="52" spans="1:11" ht="15">
      <c r="A52" s="7">
        <v>70</v>
      </c>
      <c r="B52" s="8">
        <v>42129</v>
      </c>
      <c r="C52" s="8">
        <f t="shared" si="7"/>
        <v>42159</v>
      </c>
      <c r="D52" s="8">
        <v>42131</v>
      </c>
      <c r="E52" s="6"/>
      <c r="F52" s="9">
        <v>769.23</v>
      </c>
      <c r="G52" s="9">
        <f t="shared" si="4"/>
        <v>769.23</v>
      </c>
      <c r="H52" s="10"/>
      <c r="I52" s="6">
        <f t="shared" si="5"/>
        <v>-28</v>
      </c>
      <c r="J52" s="6">
        <f t="shared" si="6"/>
        <v>-21538.440000000002</v>
      </c>
      <c r="K52" s="6"/>
    </row>
    <row r="53" spans="1:11" ht="15">
      <c r="A53" s="7">
        <v>71</v>
      </c>
      <c r="B53" s="8">
        <v>42130</v>
      </c>
      <c r="C53" s="8">
        <f t="shared" si="7"/>
        <v>42160</v>
      </c>
      <c r="D53" s="8">
        <v>42131</v>
      </c>
      <c r="E53" s="6"/>
      <c r="F53" s="9">
        <v>5.06</v>
      </c>
      <c r="G53" s="9">
        <f t="shared" si="4"/>
        <v>5.06</v>
      </c>
      <c r="H53" s="10"/>
      <c r="I53" s="6">
        <f t="shared" si="5"/>
        <v>-29</v>
      </c>
      <c r="J53" s="6">
        <f t="shared" si="6"/>
        <v>-146.73999999999998</v>
      </c>
      <c r="K53" s="6"/>
    </row>
    <row r="54" spans="1:11" ht="15">
      <c r="A54" s="7">
        <v>72</v>
      </c>
      <c r="B54" s="8">
        <v>42131</v>
      </c>
      <c r="C54" s="8">
        <v>42176</v>
      </c>
      <c r="D54" s="8">
        <v>42138</v>
      </c>
      <c r="E54" s="6"/>
      <c r="F54" s="9">
        <v>12116.6</v>
      </c>
      <c r="G54" s="9">
        <f t="shared" si="4"/>
        <v>12116.6</v>
      </c>
      <c r="H54" s="10"/>
      <c r="I54" s="6">
        <f t="shared" si="5"/>
        <v>-38</v>
      </c>
      <c r="J54" s="6">
        <f t="shared" si="6"/>
        <v>-460430.8</v>
      </c>
      <c r="K54" s="6"/>
    </row>
    <row r="55" spans="1:11" ht="15">
      <c r="A55" s="7">
        <v>86</v>
      </c>
      <c r="B55" s="8">
        <v>42140</v>
      </c>
      <c r="C55" s="8">
        <f t="shared" si="7"/>
        <v>42170</v>
      </c>
      <c r="D55" s="8">
        <v>42145</v>
      </c>
      <c r="E55" s="6"/>
      <c r="F55" s="9">
        <v>850</v>
      </c>
      <c r="G55" s="9">
        <f t="shared" si="4"/>
        <v>850</v>
      </c>
      <c r="H55" s="10"/>
      <c r="I55" s="6">
        <f t="shared" si="5"/>
        <v>-25</v>
      </c>
      <c r="J55" s="6">
        <f t="shared" si="6"/>
        <v>-21250</v>
      </c>
      <c r="K55" s="6"/>
    </row>
    <row r="56" spans="1:11" ht="15">
      <c r="A56" s="7">
        <v>87</v>
      </c>
      <c r="B56" s="8">
        <v>42143</v>
      </c>
      <c r="C56" s="8">
        <f t="shared" si="7"/>
        <v>42173</v>
      </c>
      <c r="D56" s="8">
        <v>42145</v>
      </c>
      <c r="E56" s="6"/>
      <c r="F56" s="9">
        <v>13.28</v>
      </c>
      <c r="G56" s="9">
        <f t="shared" si="4"/>
        <v>13.28</v>
      </c>
      <c r="H56" s="10"/>
      <c r="I56" s="6">
        <f t="shared" si="5"/>
        <v>-28</v>
      </c>
      <c r="J56" s="6">
        <f t="shared" si="6"/>
        <v>-371.84</v>
      </c>
      <c r="K56" s="6"/>
    </row>
    <row r="57" spans="1:11" ht="15">
      <c r="A57" s="7">
        <v>88</v>
      </c>
      <c r="B57" s="8">
        <v>42146</v>
      </c>
      <c r="C57" s="8">
        <f t="shared" si="7"/>
        <v>42176</v>
      </c>
      <c r="D57" s="8">
        <v>42150</v>
      </c>
      <c r="E57" s="6"/>
      <c r="F57" s="9">
        <v>398</v>
      </c>
      <c r="G57" s="9">
        <f t="shared" si="4"/>
        <v>398</v>
      </c>
      <c r="H57" s="10"/>
      <c r="I57" s="6">
        <f t="shared" si="5"/>
        <v>-26</v>
      </c>
      <c r="J57" s="6">
        <f t="shared" si="6"/>
        <v>-10348</v>
      </c>
      <c r="K57" s="6"/>
    </row>
    <row r="58" spans="1:11" ht="15">
      <c r="A58" s="7">
        <v>89</v>
      </c>
      <c r="B58" s="8">
        <v>42148</v>
      </c>
      <c r="C58" s="8">
        <f t="shared" si="7"/>
        <v>42178</v>
      </c>
      <c r="D58" s="8">
        <v>42150</v>
      </c>
      <c r="E58" s="6"/>
      <c r="F58" s="9">
        <v>976.5</v>
      </c>
      <c r="G58" s="9">
        <f t="shared" si="4"/>
        <v>976.5</v>
      </c>
      <c r="H58" s="10"/>
      <c r="I58" s="6">
        <f t="shared" si="5"/>
        <v>-28</v>
      </c>
      <c r="J58" s="6">
        <f t="shared" si="6"/>
        <v>-27342</v>
      </c>
      <c r="K58" s="6"/>
    </row>
    <row r="59" spans="1:11" ht="15">
      <c r="A59" s="7">
        <v>90</v>
      </c>
      <c r="B59" s="8">
        <v>42133</v>
      </c>
      <c r="C59" s="8">
        <v>42179</v>
      </c>
      <c r="D59" s="8">
        <v>42150</v>
      </c>
      <c r="E59" s="6"/>
      <c r="F59" s="9">
        <v>255.11</v>
      </c>
      <c r="G59" s="9">
        <f t="shared" si="4"/>
        <v>255.11</v>
      </c>
      <c r="H59" s="10"/>
      <c r="I59" s="6">
        <f t="shared" si="5"/>
        <v>-29</v>
      </c>
      <c r="J59" s="6">
        <f t="shared" si="6"/>
        <v>-7398.1900000000005</v>
      </c>
      <c r="K59" s="6"/>
    </row>
    <row r="60" spans="1:11" ht="15">
      <c r="A60" s="7">
        <v>91</v>
      </c>
      <c r="B60" s="8">
        <v>42133</v>
      </c>
      <c r="C60" s="8">
        <v>42179</v>
      </c>
      <c r="D60" s="8">
        <v>42150</v>
      </c>
      <c r="E60" s="6"/>
      <c r="F60" s="9">
        <v>237.9</v>
      </c>
      <c r="G60" s="9">
        <f t="shared" si="4"/>
        <v>237.9</v>
      </c>
      <c r="H60" s="10"/>
      <c r="I60" s="6">
        <f t="shared" si="5"/>
        <v>-29</v>
      </c>
      <c r="J60" s="6">
        <f t="shared" si="6"/>
        <v>-6899.1</v>
      </c>
      <c r="K60" s="6"/>
    </row>
    <row r="61" spans="1:11" ht="15">
      <c r="A61" s="7">
        <v>92</v>
      </c>
      <c r="B61" s="8">
        <v>42133</v>
      </c>
      <c r="C61" s="8">
        <v>42179</v>
      </c>
      <c r="D61" s="8">
        <v>42150</v>
      </c>
      <c r="E61" s="6"/>
      <c r="F61" s="9">
        <v>59.78</v>
      </c>
      <c r="G61" s="9">
        <f t="shared" si="4"/>
        <v>59.78</v>
      </c>
      <c r="H61" s="10"/>
      <c r="I61" s="6">
        <f t="shared" si="5"/>
        <v>-29</v>
      </c>
      <c r="J61" s="6">
        <f t="shared" si="6"/>
        <v>-1733.6200000000001</v>
      </c>
      <c r="K61" s="6"/>
    </row>
    <row r="62" spans="1:11" ht="15">
      <c r="A62" s="7">
        <v>93</v>
      </c>
      <c r="B62" s="8">
        <v>42133</v>
      </c>
      <c r="C62" s="8">
        <v>42179</v>
      </c>
      <c r="D62" s="8">
        <v>42150</v>
      </c>
      <c r="E62" s="6"/>
      <c r="F62" s="9">
        <v>363.32</v>
      </c>
      <c r="G62" s="9">
        <f t="shared" si="4"/>
        <v>363.32</v>
      </c>
      <c r="H62" s="10"/>
      <c r="I62" s="6">
        <f t="shared" si="5"/>
        <v>-29</v>
      </c>
      <c r="J62" s="6">
        <f t="shared" si="6"/>
        <v>-10536.28</v>
      </c>
      <c r="K62" s="6"/>
    </row>
    <row r="63" spans="1:11" ht="15">
      <c r="A63" s="7">
        <v>94</v>
      </c>
      <c r="B63" s="8">
        <v>42150</v>
      </c>
      <c r="C63" s="8">
        <f t="shared" si="7"/>
        <v>42180</v>
      </c>
      <c r="D63" s="8">
        <v>42152</v>
      </c>
      <c r="E63" s="6"/>
      <c r="F63" s="9">
        <v>497.5</v>
      </c>
      <c r="G63" s="9">
        <f t="shared" si="4"/>
        <v>497.5</v>
      </c>
      <c r="H63" s="10"/>
      <c r="I63" s="6">
        <f t="shared" si="5"/>
        <v>-28</v>
      </c>
      <c r="J63" s="6">
        <f t="shared" si="6"/>
        <v>-13930</v>
      </c>
      <c r="K63" s="6"/>
    </row>
    <row r="64" spans="1:11" ht="15">
      <c r="A64" s="7">
        <v>123</v>
      </c>
      <c r="B64" s="8">
        <v>42154</v>
      </c>
      <c r="C64" s="8">
        <f t="shared" si="7"/>
        <v>42184</v>
      </c>
      <c r="D64" s="8">
        <v>42161</v>
      </c>
      <c r="E64" s="6"/>
      <c r="F64" s="9">
        <v>371.8</v>
      </c>
      <c r="G64" s="9">
        <f t="shared" si="4"/>
        <v>371.8</v>
      </c>
      <c r="H64" s="10"/>
      <c r="I64" s="6">
        <f t="shared" si="5"/>
        <v>-23</v>
      </c>
      <c r="J64" s="6">
        <f t="shared" si="6"/>
        <v>-8551.4</v>
      </c>
      <c r="K64" s="6"/>
    </row>
    <row r="65" spans="1:11" ht="15">
      <c r="A65" s="7">
        <v>124</v>
      </c>
      <c r="B65" s="8">
        <v>42154</v>
      </c>
      <c r="C65" s="8">
        <f t="shared" si="7"/>
        <v>42184</v>
      </c>
      <c r="D65" s="8">
        <v>42161</v>
      </c>
      <c r="E65" s="6"/>
      <c r="F65" s="9">
        <v>195</v>
      </c>
      <c r="G65" s="9">
        <f t="shared" si="4"/>
        <v>195</v>
      </c>
      <c r="H65" s="10"/>
      <c r="I65" s="6">
        <f t="shared" si="5"/>
        <v>-23</v>
      </c>
      <c r="J65" s="6">
        <f t="shared" si="6"/>
        <v>-4485</v>
      </c>
      <c r="K65" s="6"/>
    </row>
    <row r="66" spans="1:11" ht="15">
      <c r="A66" s="7">
        <v>125</v>
      </c>
      <c r="B66" s="8">
        <v>42154</v>
      </c>
      <c r="C66" s="8">
        <f t="shared" si="7"/>
        <v>42184</v>
      </c>
      <c r="D66" s="8">
        <v>42161</v>
      </c>
      <c r="E66" s="6"/>
      <c r="F66" s="9">
        <v>598.2</v>
      </c>
      <c r="G66" s="9">
        <f t="shared" si="4"/>
        <v>598.2</v>
      </c>
      <c r="H66" s="10"/>
      <c r="I66" s="6">
        <f t="shared" si="5"/>
        <v>-23</v>
      </c>
      <c r="J66" s="6">
        <f t="shared" si="6"/>
        <v>-13758.6</v>
      </c>
      <c r="K66" s="6"/>
    </row>
    <row r="67" spans="1:11" ht="15">
      <c r="A67" s="7">
        <v>127</v>
      </c>
      <c r="B67" s="8">
        <v>42160</v>
      </c>
      <c r="C67" s="8">
        <f t="shared" si="7"/>
        <v>42190</v>
      </c>
      <c r="D67" s="8">
        <v>42163</v>
      </c>
      <c r="E67" s="6"/>
      <c r="F67" s="9">
        <v>963.63</v>
      </c>
      <c r="G67" s="9">
        <f t="shared" si="4"/>
        <v>963.63</v>
      </c>
      <c r="H67" s="10"/>
      <c r="I67" s="6">
        <f t="shared" si="5"/>
        <v>-27</v>
      </c>
      <c r="J67" s="6">
        <f t="shared" si="6"/>
        <v>-26018.01</v>
      </c>
      <c r="K67" s="6"/>
    </row>
    <row r="68" spans="1:11" ht="15">
      <c r="A68" s="7">
        <v>128</v>
      </c>
      <c r="B68" s="8">
        <v>42138</v>
      </c>
      <c r="C68" s="8">
        <f t="shared" si="7"/>
        <v>42168</v>
      </c>
      <c r="D68" s="8">
        <v>42163</v>
      </c>
      <c r="E68" s="6"/>
      <c r="F68" s="9">
        <v>10965</v>
      </c>
      <c r="G68" s="9">
        <f t="shared" si="4"/>
        <v>10965</v>
      </c>
      <c r="H68" s="10"/>
      <c r="I68" s="6">
        <f t="shared" si="5"/>
        <v>-5</v>
      </c>
      <c r="J68" s="6">
        <f t="shared" si="6"/>
        <v>-54825</v>
      </c>
      <c r="K68" s="6"/>
    </row>
    <row r="69" spans="1:11" ht="15">
      <c r="A69" s="7">
        <v>129</v>
      </c>
      <c r="B69" s="8">
        <v>42153</v>
      </c>
      <c r="C69" s="8">
        <f t="shared" si="7"/>
        <v>42183</v>
      </c>
      <c r="D69" s="8">
        <v>42166</v>
      </c>
      <c r="E69" s="6"/>
      <c r="F69" s="9">
        <v>1927</v>
      </c>
      <c r="G69" s="9">
        <f t="shared" si="4"/>
        <v>1927</v>
      </c>
      <c r="H69" s="10"/>
      <c r="I69" s="6">
        <f t="shared" si="5"/>
        <v>-17</v>
      </c>
      <c r="J69" s="6">
        <f t="shared" si="6"/>
        <v>-32759</v>
      </c>
      <c r="K69" s="6"/>
    </row>
    <row r="70" spans="1:11" ht="15">
      <c r="A70" s="7">
        <v>130</v>
      </c>
      <c r="B70" s="8">
        <v>42163</v>
      </c>
      <c r="C70" s="8">
        <v>42208</v>
      </c>
      <c r="D70" s="8">
        <v>42166</v>
      </c>
      <c r="E70" s="6"/>
      <c r="F70" s="9">
        <v>12116.6</v>
      </c>
      <c r="G70" s="9">
        <f t="shared" si="4"/>
        <v>12116.6</v>
      </c>
      <c r="H70" s="10"/>
      <c r="I70" s="6">
        <f t="shared" si="5"/>
        <v>-42</v>
      </c>
      <c r="J70" s="6">
        <f t="shared" si="6"/>
        <v>-508897.2</v>
      </c>
      <c r="K70" s="6"/>
    </row>
    <row r="71" spans="1:11" ht="15">
      <c r="A71" s="7">
        <v>131</v>
      </c>
      <c r="B71" s="8">
        <v>42163</v>
      </c>
      <c r="C71" s="8">
        <f t="shared" si="7"/>
        <v>42193</v>
      </c>
      <c r="D71" s="8">
        <v>42166</v>
      </c>
      <c r="E71" s="6"/>
      <c r="F71" s="9">
        <v>769.23</v>
      </c>
      <c r="G71" s="9">
        <f t="shared" si="4"/>
        <v>769.23</v>
      </c>
      <c r="H71" s="10"/>
      <c r="I71" s="6">
        <f t="shared" si="5"/>
        <v>-27</v>
      </c>
      <c r="J71" s="6">
        <f t="shared" si="6"/>
        <v>-20769.21</v>
      </c>
      <c r="K71" s="6"/>
    </row>
    <row r="72" spans="1:11" ht="15">
      <c r="A72" s="7">
        <v>132</v>
      </c>
      <c r="B72" s="8">
        <v>42164</v>
      </c>
      <c r="C72" s="8">
        <f t="shared" si="7"/>
        <v>42194</v>
      </c>
      <c r="D72" s="8">
        <v>42175</v>
      </c>
      <c r="E72" s="6"/>
      <c r="F72" s="9">
        <v>45</v>
      </c>
      <c r="G72" s="9">
        <f t="shared" si="4"/>
        <v>45</v>
      </c>
      <c r="H72" s="10"/>
      <c r="I72" s="6">
        <f t="shared" si="5"/>
        <v>-19</v>
      </c>
      <c r="J72" s="6">
        <f t="shared" si="6"/>
        <v>-855</v>
      </c>
      <c r="K72" s="6"/>
    </row>
    <row r="73" spans="1:11" ht="15">
      <c r="A73" s="7">
        <v>140</v>
      </c>
      <c r="B73" s="8">
        <v>42171</v>
      </c>
      <c r="C73" s="8">
        <f t="shared" si="7"/>
        <v>42201</v>
      </c>
      <c r="D73" s="8">
        <v>42192</v>
      </c>
      <c r="E73" s="8">
        <v>42053</v>
      </c>
      <c r="F73" s="9">
        <v>396.39</v>
      </c>
      <c r="G73" s="9">
        <f t="shared" si="4"/>
        <v>396.39</v>
      </c>
      <c r="H73" s="10">
        <v>154</v>
      </c>
      <c r="I73" s="6">
        <f t="shared" si="5"/>
        <v>-9</v>
      </c>
      <c r="J73" s="6">
        <f t="shared" si="6"/>
        <v>-3567.5099999999998</v>
      </c>
      <c r="K73" s="6"/>
    </row>
    <row r="74" spans="1:11" ht="15">
      <c r="A74" s="7">
        <v>141</v>
      </c>
      <c r="B74" s="8">
        <v>42171</v>
      </c>
      <c r="C74" s="8">
        <f t="shared" si="7"/>
        <v>42201</v>
      </c>
      <c r="D74" s="8">
        <v>42192</v>
      </c>
      <c r="E74" s="8">
        <v>42053</v>
      </c>
      <c r="F74" s="9">
        <v>452.62</v>
      </c>
      <c r="G74" s="9">
        <f t="shared" si="4"/>
        <v>452.62</v>
      </c>
      <c r="H74" s="10">
        <v>7.27</v>
      </c>
      <c r="I74" s="6">
        <f t="shared" si="5"/>
        <v>-9</v>
      </c>
      <c r="J74" s="6">
        <f t="shared" si="6"/>
        <v>-4073.58</v>
      </c>
      <c r="K74" s="6"/>
    </row>
    <row r="75" spans="1:11" ht="15">
      <c r="A75" s="7">
        <v>142</v>
      </c>
      <c r="B75" s="8">
        <v>42172</v>
      </c>
      <c r="C75" s="8">
        <f t="shared" si="7"/>
        <v>42202</v>
      </c>
      <c r="D75" s="8">
        <v>42192</v>
      </c>
      <c r="E75" s="8">
        <v>42053</v>
      </c>
      <c r="F75" s="9">
        <v>126</v>
      </c>
      <c r="G75" s="9">
        <f t="shared" si="4"/>
        <v>126</v>
      </c>
      <c r="H75" s="10">
        <v>132</v>
      </c>
      <c r="I75" s="6">
        <f t="shared" si="5"/>
        <v>-10</v>
      </c>
      <c r="J75" s="6">
        <f t="shared" si="6"/>
        <v>-1260</v>
      </c>
      <c r="K75" s="6"/>
    </row>
    <row r="76" spans="1:11" ht="15">
      <c r="A76" s="7">
        <v>143</v>
      </c>
      <c r="B76" s="8">
        <v>42191</v>
      </c>
      <c r="C76" s="8">
        <f t="shared" si="7"/>
        <v>42221</v>
      </c>
      <c r="D76" s="8">
        <v>42192</v>
      </c>
      <c r="E76" s="8">
        <v>42053</v>
      </c>
      <c r="F76" s="9">
        <v>12116.6</v>
      </c>
      <c r="G76" s="9">
        <f t="shared" si="4"/>
        <v>12116.6</v>
      </c>
      <c r="H76" s="10">
        <v>108.24</v>
      </c>
      <c r="I76" s="6">
        <f t="shared" si="5"/>
        <v>-29</v>
      </c>
      <c r="J76" s="6">
        <f t="shared" si="6"/>
        <v>-351381.4</v>
      </c>
      <c r="K76" s="6"/>
    </row>
    <row r="77" spans="1:11" ht="15">
      <c r="A77" s="7">
        <v>144</v>
      </c>
      <c r="B77" s="8">
        <v>42193</v>
      </c>
      <c r="C77" s="8">
        <f t="shared" si="7"/>
        <v>42223</v>
      </c>
      <c r="D77" s="8">
        <v>42194</v>
      </c>
      <c r="E77" s="8">
        <v>42053</v>
      </c>
      <c r="F77" s="9">
        <v>4092</v>
      </c>
      <c r="G77" s="9">
        <f t="shared" si="4"/>
        <v>4092</v>
      </c>
      <c r="H77" s="10">
        <v>126.77</v>
      </c>
      <c r="I77" s="6">
        <f t="shared" si="5"/>
        <v>-29</v>
      </c>
      <c r="J77" s="6">
        <f t="shared" si="6"/>
        <v>-118668</v>
      </c>
      <c r="K77" s="6"/>
    </row>
    <row r="78" spans="1:11" ht="15">
      <c r="A78" s="7">
        <v>145</v>
      </c>
      <c r="B78" s="8">
        <v>42202</v>
      </c>
      <c r="C78" s="8">
        <f t="shared" si="7"/>
        <v>42232</v>
      </c>
      <c r="D78" s="8">
        <v>42209</v>
      </c>
      <c r="E78" s="6"/>
      <c r="F78" s="9">
        <v>36.66</v>
      </c>
      <c r="G78" s="9">
        <f t="shared" si="4"/>
        <v>36.66</v>
      </c>
      <c r="H78" s="10"/>
      <c r="I78" s="6">
        <f t="shared" si="5"/>
        <v>-23</v>
      </c>
      <c r="J78" s="6">
        <f t="shared" si="6"/>
        <v>-843.18</v>
      </c>
      <c r="K78" s="6"/>
    </row>
    <row r="79" spans="1:11" ht="15">
      <c r="A79" s="7">
        <v>146</v>
      </c>
      <c r="B79" s="8">
        <v>42195</v>
      </c>
      <c r="C79" s="8">
        <f t="shared" si="7"/>
        <v>42225</v>
      </c>
      <c r="D79" s="8">
        <v>42209</v>
      </c>
      <c r="E79" s="6"/>
      <c r="F79" s="9">
        <v>2325</v>
      </c>
      <c r="G79" s="9">
        <f t="shared" si="4"/>
        <v>2325</v>
      </c>
      <c r="H79" s="10"/>
      <c r="I79" s="6">
        <f t="shared" si="5"/>
        <v>-16</v>
      </c>
      <c r="J79" s="6">
        <f t="shared" si="6"/>
        <v>-37200</v>
      </c>
      <c r="K79" s="6"/>
    </row>
    <row r="80" spans="1:11" ht="15">
      <c r="A80" s="7">
        <v>186</v>
      </c>
      <c r="B80" s="8">
        <v>42213</v>
      </c>
      <c r="C80" s="8">
        <f t="shared" si="7"/>
        <v>42243</v>
      </c>
      <c r="D80" s="8">
        <v>42216</v>
      </c>
      <c r="E80" s="6"/>
      <c r="F80" s="9">
        <v>65.98</v>
      </c>
      <c r="G80" s="9">
        <f t="shared" si="4"/>
        <v>65.98</v>
      </c>
      <c r="H80" s="10"/>
      <c r="I80" s="6">
        <f t="shared" si="5"/>
        <v>-27</v>
      </c>
      <c r="J80" s="6">
        <f t="shared" si="6"/>
        <v>-1781.46</v>
      </c>
      <c r="K80" s="6"/>
    </row>
    <row r="81" spans="1:11" ht="15">
      <c r="A81" s="7">
        <v>187</v>
      </c>
      <c r="B81" s="8">
        <v>42209</v>
      </c>
      <c r="C81" s="8">
        <f t="shared" si="7"/>
        <v>42239</v>
      </c>
      <c r="D81" s="8">
        <v>42216</v>
      </c>
      <c r="E81" s="6"/>
      <c r="F81" s="9">
        <v>12.54</v>
      </c>
      <c r="G81" s="9">
        <f t="shared" si="4"/>
        <v>12.54</v>
      </c>
      <c r="H81" s="10"/>
      <c r="I81" s="6">
        <f t="shared" si="5"/>
        <v>-23</v>
      </c>
      <c r="J81" s="6">
        <f t="shared" si="6"/>
        <v>-288.41999999999996</v>
      </c>
      <c r="K81" s="6"/>
    </row>
    <row r="82" spans="1:11" ht="15">
      <c r="A82" s="7">
        <v>193</v>
      </c>
      <c r="B82" s="8">
        <v>42229</v>
      </c>
      <c r="C82" s="8">
        <f>B82+30</f>
        <v>42259</v>
      </c>
      <c r="D82" s="8">
        <v>42262</v>
      </c>
      <c r="E82" s="6"/>
      <c r="F82" s="9">
        <v>10.83</v>
      </c>
      <c r="G82" s="9">
        <f>F82</f>
        <v>10.83</v>
      </c>
      <c r="H82" s="10"/>
      <c r="I82" s="6">
        <f>D82-C82</f>
        <v>3</v>
      </c>
      <c r="J82" s="6">
        <f>+G82*I82</f>
        <v>32.49</v>
      </c>
      <c r="K82" s="6"/>
    </row>
    <row r="83" spans="1:11" ht="15">
      <c r="A83" s="7">
        <v>194</v>
      </c>
      <c r="B83" s="8">
        <v>42265</v>
      </c>
      <c r="C83" s="8">
        <f aca="true" t="shared" si="8" ref="C83:C89">B83+30</f>
        <v>42295</v>
      </c>
      <c r="D83" s="8">
        <v>42279</v>
      </c>
      <c r="E83" s="8"/>
      <c r="F83" s="9">
        <v>57.38</v>
      </c>
      <c r="G83" s="9">
        <f aca="true" t="shared" si="9" ref="G83:G105">F83</f>
        <v>57.38</v>
      </c>
      <c r="H83" s="10"/>
      <c r="I83" s="6">
        <f aca="true" t="shared" si="10" ref="I83:I105">D83-C83</f>
        <v>-16</v>
      </c>
      <c r="J83" s="6">
        <f aca="true" t="shared" si="11" ref="J83:J105">+G83*I83</f>
        <v>-918.08</v>
      </c>
      <c r="K83" s="6"/>
    </row>
    <row r="84" spans="1:11" ht="15">
      <c r="A84" s="7">
        <v>195</v>
      </c>
      <c r="B84" s="8">
        <v>42266</v>
      </c>
      <c r="C84" s="8">
        <f t="shared" si="8"/>
        <v>42296</v>
      </c>
      <c r="D84" s="8">
        <v>42279</v>
      </c>
      <c r="E84" s="6"/>
      <c r="F84" s="9">
        <v>368.5</v>
      </c>
      <c r="G84" s="9">
        <f t="shared" si="9"/>
        <v>368.5</v>
      </c>
      <c r="H84" s="10"/>
      <c r="I84" s="6">
        <f t="shared" si="10"/>
        <v>-17</v>
      </c>
      <c r="J84" s="6">
        <f t="shared" si="11"/>
        <v>-6264.5</v>
      </c>
      <c r="K84" s="6"/>
    </row>
    <row r="85" spans="1:11" ht="15">
      <c r="A85" s="7">
        <v>196</v>
      </c>
      <c r="B85" s="8">
        <v>42271</v>
      </c>
      <c r="C85" s="8">
        <f t="shared" si="8"/>
        <v>42301</v>
      </c>
      <c r="D85" s="8">
        <v>42279</v>
      </c>
      <c r="E85" s="8">
        <v>42053</v>
      </c>
      <c r="F85" s="9">
        <v>8.05</v>
      </c>
      <c r="G85" s="9">
        <f t="shared" si="9"/>
        <v>8.05</v>
      </c>
      <c r="H85" s="10">
        <v>7</v>
      </c>
      <c r="I85" s="6">
        <f t="shared" si="10"/>
        <v>-22</v>
      </c>
      <c r="J85" s="6">
        <f t="shared" si="11"/>
        <v>-177.10000000000002</v>
      </c>
      <c r="K85" s="6"/>
    </row>
    <row r="86" spans="1:11" ht="15">
      <c r="A86" s="7">
        <v>197</v>
      </c>
      <c r="B86" s="8">
        <v>42276</v>
      </c>
      <c r="C86" s="8">
        <f t="shared" si="8"/>
        <v>42306</v>
      </c>
      <c r="D86" s="8">
        <v>42279</v>
      </c>
      <c r="E86" s="8">
        <v>42053</v>
      </c>
      <c r="F86" s="9">
        <v>145.65</v>
      </c>
      <c r="G86" s="9">
        <f t="shared" si="9"/>
        <v>145.65</v>
      </c>
      <c r="H86" s="10">
        <v>9.9</v>
      </c>
      <c r="I86" s="6">
        <f t="shared" si="10"/>
        <v>-27</v>
      </c>
      <c r="J86" s="6">
        <f t="shared" si="11"/>
        <v>-3932.55</v>
      </c>
      <c r="K86" s="6"/>
    </row>
    <row r="87" spans="1:11" ht="15">
      <c r="A87" s="7">
        <v>212</v>
      </c>
      <c r="B87" s="8">
        <v>42284</v>
      </c>
      <c r="C87" s="8">
        <f t="shared" si="8"/>
        <v>42314</v>
      </c>
      <c r="D87" s="8">
        <v>42314</v>
      </c>
      <c r="E87" s="8">
        <v>42053</v>
      </c>
      <c r="F87" s="9">
        <v>6.04</v>
      </c>
      <c r="G87" s="9">
        <f t="shared" si="9"/>
        <v>6.04</v>
      </c>
      <c r="H87" s="10">
        <v>154</v>
      </c>
      <c r="I87" s="6">
        <f t="shared" si="10"/>
        <v>0</v>
      </c>
      <c r="J87" s="6">
        <f t="shared" si="11"/>
        <v>0</v>
      </c>
      <c r="K87" s="6"/>
    </row>
    <row r="88" spans="1:11" ht="15">
      <c r="A88" s="7">
        <v>213</v>
      </c>
      <c r="B88" s="8">
        <v>42290</v>
      </c>
      <c r="C88" s="8">
        <f t="shared" si="8"/>
        <v>42320</v>
      </c>
      <c r="D88" s="8">
        <v>42314</v>
      </c>
      <c r="E88" s="8">
        <v>42053</v>
      </c>
      <c r="F88" s="9">
        <v>61.5</v>
      </c>
      <c r="G88" s="9">
        <f t="shared" si="9"/>
        <v>61.5</v>
      </c>
      <c r="H88" s="10">
        <v>7.27</v>
      </c>
      <c r="I88" s="6">
        <f t="shared" si="10"/>
        <v>-6</v>
      </c>
      <c r="J88" s="6">
        <f t="shared" si="11"/>
        <v>-369</v>
      </c>
      <c r="K88" s="6"/>
    </row>
    <row r="89" spans="1:11" ht="15">
      <c r="A89" s="7">
        <v>214</v>
      </c>
      <c r="B89" s="8">
        <v>42301</v>
      </c>
      <c r="C89" s="8">
        <f t="shared" si="8"/>
        <v>42331</v>
      </c>
      <c r="D89" s="8">
        <v>42314</v>
      </c>
      <c r="E89" s="8">
        <v>42053</v>
      </c>
      <c r="F89" s="9">
        <v>920</v>
      </c>
      <c r="G89" s="9">
        <f t="shared" si="9"/>
        <v>920</v>
      </c>
      <c r="H89" s="10">
        <v>132</v>
      </c>
      <c r="I89" s="6">
        <f t="shared" si="10"/>
        <v>-17</v>
      </c>
      <c r="J89" s="6">
        <f t="shared" si="11"/>
        <v>-15640</v>
      </c>
      <c r="K89" s="6"/>
    </row>
    <row r="90" spans="1:11" ht="15">
      <c r="A90" s="7">
        <v>215</v>
      </c>
      <c r="B90" s="8">
        <v>42306</v>
      </c>
      <c r="C90" s="8">
        <f aca="true" t="shared" si="12" ref="C90:C96">B90+30</f>
        <v>42336</v>
      </c>
      <c r="D90" s="8">
        <v>42314</v>
      </c>
      <c r="E90" s="8">
        <v>42053</v>
      </c>
      <c r="F90" s="9">
        <v>8077.74</v>
      </c>
      <c r="G90" s="9">
        <f t="shared" si="9"/>
        <v>8077.74</v>
      </c>
      <c r="H90" s="10">
        <v>108.24</v>
      </c>
      <c r="I90" s="6">
        <f t="shared" si="10"/>
        <v>-22</v>
      </c>
      <c r="J90" s="6">
        <f t="shared" si="11"/>
        <v>-177710.28</v>
      </c>
      <c r="K90" s="6"/>
    </row>
    <row r="91" spans="1:11" ht="15">
      <c r="A91" s="7">
        <v>216</v>
      </c>
      <c r="B91" s="8">
        <v>42312</v>
      </c>
      <c r="C91" s="8">
        <f t="shared" si="12"/>
        <v>42342</v>
      </c>
      <c r="D91" s="8">
        <v>42314</v>
      </c>
      <c r="E91" s="8">
        <v>42053</v>
      </c>
      <c r="F91" s="9">
        <v>576.92</v>
      </c>
      <c r="G91" s="9">
        <f t="shared" si="9"/>
        <v>576.92</v>
      </c>
      <c r="H91" s="10">
        <v>126.77</v>
      </c>
      <c r="I91" s="6">
        <f t="shared" si="10"/>
        <v>-28</v>
      </c>
      <c r="J91" s="6">
        <f t="shared" si="11"/>
        <v>-16153.759999999998</v>
      </c>
      <c r="K91" s="6"/>
    </row>
    <row r="92" spans="1:11" ht="15">
      <c r="A92" s="7">
        <v>217</v>
      </c>
      <c r="B92" s="8">
        <v>42297</v>
      </c>
      <c r="C92" s="8">
        <f t="shared" si="12"/>
        <v>42327</v>
      </c>
      <c r="D92" s="8">
        <v>42326</v>
      </c>
      <c r="E92" s="6"/>
      <c r="F92" s="9">
        <v>43.5</v>
      </c>
      <c r="G92" s="9">
        <f t="shared" si="9"/>
        <v>43.5</v>
      </c>
      <c r="H92" s="10"/>
      <c r="I92" s="6">
        <f t="shared" si="10"/>
        <v>-1</v>
      </c>
      <c r="J92" s="6">
        <f t="shared" si="11"/>
        <v>-43.5</v>
      </c>
      <c r="K92" s="6"/>
    </row>
    <row r="93" spans="1:11" ht="15">
      <c r="A93" s="7">
        <v>218</v>
      </c>
      <c r="B93" s="8">
        <v>42317</v>
      </c>
      <c r="C93" s="8">
        <f t="shared" si="12"/>
        <v>42347</v>
      </c>
      <c r="D93" s="8">
        <v>42326</v>
      </c>
      <c r="E93" s="6"/>
      <c r="F93" s="9">
        <v>314.75</v>
      </c>
      <c r="G93" s="9">
        <f t="shared" si="9"/>
        <v>314.75</v>
      </c>
      <c r="H93" s="10"/>
      <c r="I93" s="6">
        <f t="shared" si="10"/>
        <v>-21</v>
      </c>
      <c r="J93" s="6">
        <f t="shared" si="11"/>
        <v>-6609.75</v>
      </c>
      <c r="K93" s="6"/>
    </row>
    <row r="94" spans="1:11" ht="15">
      <c r="A94" s="7">
        <v>219</v>
      </c>
      <c r="B94" s="8">
        <v>42314</v>
      </c>
      <c r="C94" s="8">
        <f t="shared" si="12"/>
        <v>42344</v>
      </c>
      <c r="D94" s="8">
        <v>42326</v>
      </c>
      <c r="E94" s="6"/>
      <c r="F94" s="9">
        <v>8077.74</v>
      </c>
      <c r="G94" s="9">
        <f t="shared" si="9"/>
        <v>8077.74</v>
      </c>
      <c r="H94" s="10"/>
      <c r="I94" s="6">
        <f t="shared" si="10"/>
        <v>-18</v>
      </c>
      <c r="J94" s="6">
        <f t="shared" si="11"/>
        <v>-145399.32</v>
      </c>
      <c r="K94" s="6"/>
    </row>
    <row r="95" spans="1:11" ht="15">
      <c r="A95" s="7">
        <v>220</v>
      </c>
      <c r="B95" s="8">
        <v>42326</v>
      </c>
      <c r="C95" s="8">
        <f t="shared" si="12"/>
        <v>42356</v>
      </c>
      <c r="D95" s="8">
        <v>42326</v>
      </c>
      <c r="E95" s="6"/>
      <c r="F95" s="9">
        <v>200</v>
      </c>
      <c r="G95" s="9">
        <f t="shared" si="9"/>
        <v>200</v>
      </c>
      <c r="H95" s="10"/>
      <c r="I95" s="6">
        <f t="shared" si="10"/>
        <v>-30</v>
      </c>
      <c r="J95" s="6">
        <f t="shared" si="11"/>
        <v>-6000</v>
      </c>
      <c r="K95" s="6"/>
    </row>
    <row r="96" spans="1:11" ht="15">
      <c r="A96" s="7">
        <v>251</v>
      </c>
      <c r="B96" s="8">
        <v>42341</v>
      </c>
      <c r="C96" s="8">
        <f t="shared" si="12"/>
        <v>42371</v>
      </c>
      <c r="D96" s="8">
        <v>42341</v>
      </c>
      <c r="E96" s="6"/>
      <c r="F96" s="9">
        <v>73.79</v>
      </c>
      <c r="G96" s="9">
        <f t="shared" si="9"/>
        <v>73.79</v>
      </c>
      <c r="H96" s="10"/>
      <c r="I96" s="6">
        <f t="shared" si="10"/>
        <v>-30</v>
      </c>
      <c r="J96" s="6">
        <f t="shared" si="11"/>
        <v>-2213.7000000000003</v>
      </c>
      <c r="K96" s="6"/>
    </row>
    <row r="97" spans="1:11" ht="15">
      <c r="A97" s="7">
        <v>253</v>
      </c>
      <c r="B97" s="8">
        <v>42300</v>
      </c>
      <c r="C97" s="8">
        <v>42378</v>
      </c>
      <c r="D97" s="8">
        <v>42349</v>
      </c>
      <c r="E97" s="6"/>
      <c r="F97" s="9">
        <v>625</v>
      </c>
      <c r="G97" s="9">
        <f t="shared" si="9"/>
        <v>625</v>
      </c>
      <c r="H97" s="10"/>
      <c r="I97" s="6">
        <f t="shared" si="10"/>
        <v>-29</v>
      </c>
      <c r="J97" s="6">
        <f t="shared" si="11"/>
        <v>-18125</v>
      </c>
      <c r="K97" s="6"/>
    </row>
    <row r="98" spans="1:11" ht="15">
      <c r="A98" s="7">
        <v>254</v>
      </c>
      <c r="B98" s="8">
        <v>42338</v>
      </c>
      <c r="C98" s="8">
        <f aca="true" t="shared" si="13" ref="C98:C105">B98+30</f>
        <v>42368</v>
      </c>
      <c r="D98" s="8">
        <v>42349</v>
      </c>
      <c r="E98" s="6"/>
      <c r="F98" s="9">
        <v>77.2</v>
      </c>
      <c r="G98" s="9">
        <f t="shared" si="9"/>
        <v>77.2</v>
      </c>
      <c r="H98" s="10"/>
      <c r="I98" s="6">
        <f t="shared" si="10"/>
        <v>-19</v>
      </c>
      <c r="J98" s="6">
        <f t="shared" si="11"/>
        <v>-1466.8</v>
      </c>
      <c r="K98" s="6"/>
    </row>
    <row r="99" spans="1:11" ht="15">
      <c r="A99" s="7">
        <v>255</v>
      </c>
      <c r="B99" s="8">
        <v>42339</v>
      </c>
      <c r="C99" s="8">
        <f t="shared" si="13"/>
        <v>42369</v>
      </c>
      <c r="D99" s="8">
        <v>42349</v>
      </c>
      <c r="E99" s="6"/>
      <c r="F99" s="9">
        <v>480.77</v>
      </c>
      <c r="G99" s="9">
        <f t="shared" si="9"/>
        <v>480.77</v>
      </c>
      <c r="H99" s="10"/>
      <c r="I99" s="6">
        <f t="shared" si="10"/>
        <v>-20</v>
      </c>
      <c r="J99" s="6">
        <f t="shared" si="11"/>
        <v>-9615.4</v>
      </c>
      <c r="K99" s="6"/>
    </row>
    <row r="100" spans="1:11" ht="15">
      <c r="A100" s="7">
        <v>256</v>
      </c>
      <c r="B100" s="8">
        <v>42339</v>
      </c>
      <c r="C100" s="8">
        <f t="shared" si="13"/>
        <v>42369</v>
      </c>
      <c r="D100" s="8">
        <v>42349</v>
      </c>
      <c r="E100" s="6"/>
      <c r="F100" s="9">
        <v>171.57</v>
      </c>
      <c r="G100" s="9">
        <f t="shared" si="9"/>
        <v>171.57</v>
      </c>
      <c r="H100" s="10"/>
      <c r="I100" s="6">
        <f t="shared" si="10"/>
        <v>-20</v>
      </c>
      <c r="J100" s="6">
        <f t="shared" si="11"/>
        <v>-3431.3999999999996</v>
      </c>
      <c r="K100" s="6"/>
    </row>
    <row r="101" spans="1:11" ht="15">
      <c r="A101" s="7">
        <v>257</v>
      </c>
      <c r="B101" s="8">
        <v>42339</v>
      </c>
      <c r="C101" s="8">
        <f t="shared" si="13"/>
        <v>42369</v>
      </c>
      <c r="D101" s="8">
        <v>42349</v>
      </c>
      <c r="E101" s="6"/>
      <c r="F101" s="9">
        <v>8077.74</v>
      </c>
      <c r="G101" s="9">
        <f t="shared" si="9"/>
        <v>8077.74</v>
      </c>
      <c r="H101" s="10"/>
      <c r="I101" s="6">
        <f t="shared" si="10"/>
        <v>-20</v>
      </c>
      <c r="J101" s="6">
        <f t="shared" si="11"/>
        <v>-161554.8</v>
      </c>
      <c r="K101" s="6"/>
    </row>
    <row r="102" spans="1:11" ht="15">
      <c r="A102" s="7">
        <v>258</v>
      </c>
      <c r="B102" s="8">
        <v>42347</v>
      </c>
      <c r="C102" s="8">
        <f t="shared" si="13"/>
        <v>42377</v>
      </c>
      <c r="D102" s="8">
        <v>42349</v>
      </c>
      <c r="E102" s="6"/>
      <c r="F102" s="9">
        <v>49.97</v>
      </c>
      <c r="G102" s="9">
        <f t="shared" si="9"/>
        <v>49.97</v>
      </c>
      <c r="H102" s="10"/>
      <c r="I102" s="6">
        <f t="shared" si="10"/>
        <v>-28</v>
      </c>
      <c r="J102" s="6">
        <f t="shared" si="11"/>
        <v>-1399.1599999999999</v>
      </c>
      <c r="K102" s="6"/>
    </row>
    <row r="103" spans="1:11" ht="15">
      <c r="A103" s="7">
        <v>260</v>
      </c>
      <c r="B103" s="8">
        <v>42348</v>
      </c>
      <c r="C103" s="8">
        <f t="shared" si="13"/>
        <v>42378</v>
      </c>
      <c r="D103" s="8">
        <v>42349</v>
      </c>
      <c r="E103" s="6"/>
      <c r="F103" s="9">
        <v>139.34</v>
      </c>
      <c r="G103" s="9">
        <f t="shared" si="9"/>
        <v>139.34</v>
      </c>
      <c r="H103" s="10"/>
      <c r="I103" s="6">
        <f t="shared" si="10"/>
        <v>-29</v>
      </c>
      <c r="J103" s="6">
        <f t="shared" si="11"/>
        <v>-4040.86</v>
      </c>
      <c r="K103" s="6"/>
    </row>
    <row r="104" spans="1:11" ht="15">
      <c r="A104" s="7">
        <v>261</v>
      </c>
      <c r="B104" s="8">
        <v>42348</v>
      </c>
      <c r="C104" s="8">
        <f t="shared" si="13"/>
        <v>42378</v>
      </c>
      <c r="D104" s="8">
        <v>42349</v>
      </c>
      <c r="E104" s="6"/>
      <c r="F104" s="9">
        <v>180</v>
      </c>
      <c r="G104" s="9">
        <f t="shared" si="9"/>
        <v>180</v>
      </c>
      <c r="H104" s="10"/>
      <c r="I104" s="6">
        <f t="shared" si="10"/>
        <v>-29</v>
      </c>
      <c r="J104" s="6">
        <f t="shared" si="11"/>
        <v>-5220</v>
      </c>
      <c r="K104" s="6"/>
    </row>
    <row r="105" spans="1:11" ht="15">
      <c r="A105" s="7">
        <v>262</v>
      </c>
      <c r="B105" s="8">
        <v>42348</v>
      </c>
      <c r="C105" s="8">
        <f t="shared" si="13"/>
        <v>42378</v>
      </c>
      <c r="D105" s="8">
        <v>42349</v>
      </c>
      <c r="E105" s="6"/>
      <c r="F105" s="9">
        <v>250</v>
      </c>
      <c r="G105" s="9">
        <f t="shared" si="9"/>
        <v>250</v>
      </c>
      <c r="H105" s="10"/>
      <c r="I105" s="6">
        <f t="shared" si="10"/>
        <v>-29</v>
      </c>
      <c r="J105" s="6">
        <f t="shared" si="11"/>
        <v>-7250</v>
      </c>
      <c r="K105" s="6"/>
    </row>
    <row r="106" spans="2:11" ht="15">
      <c r="B106" s="11"/>
      <c r="C106" s="11"/>
      <c r="D106" s="11"/>
      <c r="E106" s="11"/>
      <c r="F106" s="12"/>
      <c r="G106" s="12"/>
      <c r="H106" s="13"/>
      <c r="I106" s="11"/>
      <c r="J106" s="11"/>
      <c r="K106" s="11"/>
    </row>
    <row r="107" spans="1:11" ht="15">
      <c r="A107" s="21" t="s">
        <v>11</v>
      </c>
      <c r="B107" s="22"/>
      <c r="C107" s="22"/>
      <c r="D107" s="22"/>
      <c r="E107" s="22"/>
      <c r="F107" s="23"/>
      <c r="G107" s="9">
        <f>SUM(G5:G106)</f>
        <v>342155.0899999999</v>
      </c>
      <c r="H107" s="10"/>
      <c r="I107" s="6"/>
      <c r="J107" s="6">
        <f>SUM(J5:J106)</f>
        <v>4701153.59</v>
      </c>
      <c r="K107" s="14">
        <f>+J107/G107</f>
        <v>13.739832395888078</v>
      </c>
    </row>
    <row r="108" ht="15">
      <c r="H108" s="15"/>
    </row>
    <row r="109" spans="1:11" ht="73.5" customHeight="1">
      <c r="A109" s="24" t="s">
        <v>17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8" ht="15">
      <c r="A110" s="17" t="s">
        <v>18</v>
      </c>
      <c r="B110" s="16"/>
      <c r="C110" s="16"/>
      <c r="H110" s="15"/>
    </row>
    <row r="111" ht="15">
      <c r="H111" s="15"/>
    </row>
    <row r="112" spans="2:10" ht="12.75" customHeight="1">
      <c r="B112" s="25" t="s">
        <v>12</v>
      </c>
      <c r="C112" s="25"/>
      <c r="I112" s="18" t="s">
        <v>13</v>
      </c>
      <c r="J112" s="18"/>
    </row>
    <row r="113" spans="2:3" ht="15">
      <c r="B113" s="25"/>
      <c r="C113" s="25"/>
    </row>
    <row r="114" spans="2:10" ht="15">
      <c r="B114" s="18" t="s">
        <v>14</v>
      </c>
      <c r="C114" s="18"/>
      <c r="I114" s="18" t="s">
        <v>15</v>
      </c>
      <c r="J114" s="18"/>
    </row>
  </sheetData>
  <sheetProtection selectLockedCells="1" selectUnlockedCells="1"/>
  <mergeCells count="8">
    <mergeCell ref="B114:C114"/>
    <mergeCell ref="I114:J114"/>
    <mergeCell ref="A1:K1"/>
    <mergeCell ref="A2:K2"/>
    <mergeCell ref="A107:F107"/>
    <mergeCell ref="A109:K109"/>
    <mergeCell ref="B112:C113"/>
    <mergeCell ref="I112:J1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5"/>
  <cols>
    <col min="6" max="7" width="9.140625" style="1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</dc:creator>
  <cp:keywords/>
  <dc:description/>
  <cp:lastModifiedBy>scuola</cp:lastModifiedBy>
  <cp:lastPrinted>2016-01-25T11:46:16Z</cp:lastPrinted>
  <dcterms:created xsi:type="dcterms:W3CDTF">2015-05-11T16:52:14Z</dcterms:created>
  <dcterms:modified xsi:type="dcterms:W3CDTF">2016-01-27T11:26:25Z</dcterms:modified>
  <cp:category/>
  <cp:version/>
  <cp:contentType/>
  <cp:contentStatus/>
</cp:coreProperties>
</file>