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e pagamenti 2014" sheetId="1" r:id="rId1"/>
    <sheet name="Indic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<sst xmlns="http://schemas.openxmlformats.org/spreadsheetml/2006/main" count="19" uniqueCount="19">
  <si>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 xml:space="preserve">Direzione didattica statale 1° Circolo
</t>
    </r>
    <r>
      <rPr>
        <b/>
        <sz val="14"/>
        <color indexed="8"/>
        <rFont val="Garamond"/>
        <family val="1"/>
      </rPr>
      <t>"C. BATTISTI" - LECCE</t>
    </r>
  </si>
  <si>
    <t>INDICATORE DI TEMPESTIVITA' DEI PAGAMENTI ANNO 2014
(Art. 9 del D.P.C.M. 22 settembre 2014)</t>
  </si>
  <si>
    <t>N.</t>
  </si>
  <si>
    <t>Data ricevimento fattura</t>
  </si>
  <si>
    <t>Data scadenza fattura</t>
  </si>
  <si>
    <t>Data pagamento fattura</t>
  </si>
  <si>
    <t>data secondo pagamento</t>
  </si>
  <si>
    <t>importo fattura</t>
  </si>
  <si>
    <t>importo pagato</t>
  </si>
  <si>
    <t>secondo pagamento</t>
  </si>
  <si>
    <t>Giorni intercorrenti dalla scadenza</t>
  </si>
  <si>
    <t>Giorni intercorrenti dalla scadenza per importo pagato</t>
  </si>
  <si>
    <t>TOTALI</t>
  </si>
  <si>
    <t>Il Direttore dei Servizi Generali e Amministrativi</t>
  </si>
  <si>
    <t>Il Dirigente Scolastico</t>
  </si>
  <si>
    <t>Dott. Franco MARTELLA</t>
  </si>
  <si>
    <t>Dr.ssa Maria Rosaria RIELLI</t>
  </si>
  <si>
    <r>
      <t>L'indicatore di tempestività dei pagamenti per la Direzione Didattica Statale 1° Circolo "C. Battisti" per il primo trimestre 2015, calcolato ai senti dell'art. 9 del D.P.C.M. 22 settembre 2014, quale differenza tra la data di scadenza della fattura o richiesta equivalente di pagamento e la data di pagamento ai fornitori, moltiplicata per l'importo dovuto, rapportata alla somma degli importi pagati nel periodo di riferimento, è di :</t>
    </r>
    <r>
      <rPr>
        <b/>
        <sz val="11"/>
        <color indexed="8"/>
        <rFont val="Calibri"/>
        <family val="2"/>
      </rPr>
      <t xml:space="preserve"> 10,23</t>
    </r>
  </si>
  <si>
    <t>Lecce, lì 31/01/2015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</si>
</sst>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Arial Black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2" fontId="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57150</xdr:rowOff>
    </xdr:from>
    <xdr:to>
      <xdr:col>1</xdr:col>
      <xdr:colOff>828675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715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B103" sqref="B103"/>
    </sheetView>
  </sheetViews>
  <sheetFormatPr defaultColWidth="9.140625" defaultRowHeight="15"/>
  <cols>
    <col min="2" max="2" width="16.28125" style="0" customWidth="1"/>
    <col min="3" max="3" width="15.7109375" style="0" customWidth="1"/>
    <col min="4" max="4" width="16.7109375" style="0" customWidth="1"/>
    <col min="5" max="5" width="0" style="0" hidden="1" customWidth="1"/>
    <col min="6" max="7" width="16.00390625" style="1" customWidth="1"/>
    <col min="8" max="8" width="0" style="0" hidden="1" customWidth="1"/>
    <col min="9" max="9" width="16.7109375" style="0" customWidth="1"/>
    <col min="10" max="10" width="13.8515625" style="0" customWidth="1"/>
  </cols>
  <sheetData>
    <row r="1" spans="1:11" ht="44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6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1" ht="40.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3" t="s">
        <v>8</v>
      </c>
      <c r="H4" s="2" t="s">
        <v>9</v>
      </c>
      <c r="I4" s="4" t="s">
        <v>10</v>
      </c>
      <c r="J4" s="5" t="s">
        <v>11</v>
      </c>
      <c r="K4" s="6"/>
    </row>
    <row r="5" spans="1:11" s="16" customFormat="1" ht="15">
      <c r="A5" s="11">
        <v>2</v>
      </c>
      <c r="B5" s="12">
        <v>41617</v>
      </c>
      <c r="C5" s="12">
        <v>41678</v>
      </c>
      <c r="D5" s="12">
        <v>41687</v>
      </c>
      <c r="E5" s="15"/>
      <c r="F5" s="13">
        <v>91.5</v>
      </c>
      <c r="G5" s="13">
        <f aca="true" t="shared" si="0" ref="G5:G25">F5</f>
        <v>91.5</v>
      </c>
      <c r="H5" s="14"/>
      <c r="I5" s="15">
        <f aca="true" t="shared" si="1" ref="I5:I25">D5-C5</f>
        <v>9</v>
      </c>
      <c r="J5" s="15">
        <f aca="true" t="shared" si="2" ref="J5:J25">+G5*I5</f>
        <v>823.5</v>
      </c>
      <c r="K5" s="15"/>
    </row>
    <row r="6" spans="1:11" ht="15">
      <c r="A6" s="7">
        <v>3</v>
      </c>
      <c r="B6" s="8">
        <v>41627</v>
      </c>
      <c r="C6" s="8">
        <v>41657</v>
      </c>
      <c r="D6" s="8">
        <v>41687</v>
      </c>
      <c r="E6" s="8">
        <v>42053</v>
      </c>
      <c r="F6" s="9">
        <v>549</v>
      </c>
      <c r="G6" s="9">
        <f t="shared" si="0"/>
        <v>549</v>
      </c>
      <c r="H6" s="10">
        <v>7</v>
      </c>
      <c r="I6" s="6">
        <f t="shared" si="1"/>
        <v>30</v>
      </c>
      <c r="J6" s="6">
        <f t="shared" si="2"/>
        <v>16470</v>
      </c>
      <c r="K6" s="6"/>
    </row>
    <row r="7" spans="1:11" s="16" customFormat="1" ht="15">
      <c r="A7" s="11">
        <v>4</v>
      </c>
      <c r="B7" s="12">
        <v>41646</v>
      </c>
      <c r="C7" s="12">
        <f>B7+30</f>
        <v>41676</v>
      </c>
      <c r="D7" s="12">
        <v>41691</v>
      </c>
      <c r="E7" s="12">
        <v>42053</v>
      </c>
      <c r="F7" s="13">
        <v>1009.28</v>
      </c>
      <c r="G7" s="13">
        <f t="shared" si="0"/>
        <v>1009.28</v>
      </c>
      <c r="H7" s="14">
        <v>9.9</v>
      </c>
      <c r="I7" s="15">
        <f t="shared" si="1"/>
        <v>15</v>
      </c>
      <c r="J7" s="15">
        <f t="shared" si="2"/>
        <v>15139.199999999999</v>
      </c>
      <c r="K7" s="15"/>
    </row>
    <row r="8" spans="1:11" ht="15">
      <c r="A8" s="7">
        <v>5</v>
      </c>
      <c r="B8" s="8">
        <v>41571</v>
      </c>
      <c r="C8" s="8">
        <v>41717</v>
      </c>
      <c r="D8" s="8">
        <v>41697</v>
      </c>
      <c r="E8" s="8">
        <v>42053</v>
      </c>
      <c r="F8" s="9">
        <v>838.14</v>
      </c>
      <c r="G8" s="9">
        <f t="shared" si="0"/>
        <v>838.14</v>
      </c>
      <c r="H8" s="10">
        <v>116.6</v>
      </c>
      <c r="I8" s="6">
        <f t="shared" si="1"/>
        <v>-20</v>
      </c>
      <c r="J8" s="6">
        <f t="shared" si="2"/>
        <v>-16762.8</v>
      </c>
      <c r="K8" s="6"/>
    </row>
    <row r="9" spans="1:11" ht="15">
      <c r="A9" s="7">
        <v>6</v>
      </c>
      <c r="B9" s="8">
        <v>41621</v>
      </c>
      <c r="C9" s="8">
        <v>41698</v>
      </c>
      <c r="D9" s="8">
        <v>41697</v>
      </c>
      <c r="E9" s="8">
        <v>42053</v>
      </c>
      <c r="F9" s="9">
        <v>12685</v>
      </c>
      <c r="G9" s="9">
        <f t="shared" si="0"/>
        <v>12685</v>
      </c>
      <c r="H9" s="10">
        <v>16.06</v>
      </c>
      <c r="I9" s="6">
        <f t="shared" si="1"/>
        <v>-1</v>
      </c>
      <c r="J9" s="6">
        <f t="shared" si="2"/>
        <v>-12685</v>
      </c>
      <c r="K9" s="6"/>
    </row>
    <row r="10" spans="1:11" ht="15">
      <c r="A10" s="7">
        <v>7</v>
      </c>
      <c r="B10" s="8">
        <v>41621</v>
      </c>
      <c r="C10" s="8">
        <v>41698</v>
      </c>
      <c r="D10" s="8">
        <v>41697</v>
      </c>
      <c r="E10" s="8">
        <v>42053</v>
      </c>
      <c r="F10" s="9">
        <v>12685</v>
      </c>
      <c r="G10" s="9">
        <f t="shared" si="0"/>
        <v>12685</v>
      </c>
      <c r="H10" s="10">
        <v>154</v>
      </c>
      <c r="I10" s="6">
        <f t="shared" si="1"/>
        <v>-1</v>
      </c>
      <c r="J10" s="6">
        <f t="shared" si="2"/>
        <v>-12685</v>
      </c>
      <c r="K10" s="6"/>
    </row>
    <row r="11" spans="1:11" s="16" customFormat="1" ht="15">
      <c r="A11" s="11">
        <v>8</v>
      </c>
      <c r="B11" s="12">
        <v>41394</v>
      </c>
      <c r="C11" s="12">
        <v>41625</v>
      </c>
      <c r="D11" s="12">
        <v>41697</v>
      </c>
      <c r="E11" s="12">
        <v>42053</v>
      </c>
      <c r="F11" s="13">
        <v>5923.17</v>
      </c>
      <c r="G11" s="13">
        <f t="shared" si="0"/>
        <v>5923.17</v>
      </c>
      <c r="H11" s="14">
        <v>7.27</v>
      </c>
      <c r="I11" s="15">
        <f t="shared" si="1"/>
        <v>72</v>
      </c>
      <c r="J11" s="15">
        <f t="shared" si="2"/>
        <v>426468.24</v>
      </c>
      <c r="K11" s="15"/>
    </row>
    <row r="12" spans="1:11" s="16" customFormat="1" ht="15">
      <c r="A12" s="11">
        <v>9</v>
      </c>
      <c r="B12" s="12">
        <v>41676</v>
      </c>
      <c r="C12" s="12">
        <f aca="true" t="shared" si="3" ref="C12:C23">B12+30</f>
        <v>41706</v>
      </c>
      <c r="D12" s="12">
        <v>41697</v>
      </c>
      <c r="E12" s="12">
        <v>42053</v>
      </c>
      <c r="F12" s="13">
        <v>12077.67</v>
      </c>
      <c r="G12" s="13">
        <f t="shared" si="0"/>
        <v>12077.67</v>
      </c>
      <c r="H12" s="14">
        <v>132</v>
      </c>
      <c r="I12" s="15">
        <f t="shared" si="1"/>
        <v>-9</v>
      </c>
      <c r="J12" s="15">
        <f t="shared" si="2"/>
        <v>-108699.03</v>
      </c>
      <c r="K12" s="15"/>
    </row>
    <row r="13" spans="1:11" ht="15">
      <c r="A13" s="7">
        <v>11</v>
      </c>
      <c r="B13" s="8">
        <v>41646</v>
      </c>
      <c r="C13" s="8">
        <f t="shared" si="3"/>
        <v>41676</v>
      </c>
      <c r="D13" s="8">
        <v>41697</v>
      </c>
      <c r="E13" s="8">
        <v>42053</v>
      </c>
      <c r="F13" s="9">
        <v>700</v>
      </c>
      <c r="G13" s="9">
        <f t="shared" si="0"/>
        <v>700</v>
      </c>
      <c r="H13" s="10">
        <v>126.77</v>
      </c>
      <c r="I13" s="6">
        <f t="shared" si="1"/>
        <v>21</v>
      </c>
      <c r="J13" s="6">
        <f t="shared" si="2"/>
        <v>14700</v>
      </c>
      <c r="K13" s="6"/>
    </row>
    <row r="14" spans="1:11" ht="15">
      <c r="A14" s="7">
        <v>12</v>
      </c>
      <c r="B14" s="8">
        <v>41646</v>
      </c>
      <c r="C14" s="8">
        <f t="shared" si="3"/>
        <v>41676</v>
      </c>
      <c r="D14" s="8">
        <v>41697</v>
      </c>
      <c r="E14" s="6"/>
      <c r="F14" s="9">
        <v>250</v>
      </c>
      <c r="G14" s="9">
        <f t="shared" si="0"/>
        <v>250</v>
      </c>
      <c r="H14" s="10"/>
      <c r="I14" s="6">
        <f t="shared" si="1"/>
        <v>21</v>
      </c>
      <c r="J14" s="6">
        <f t="shared" si="2"/>
        <v>5250</v>
      </c>
      <c r="K14" s="6"/>
    </row>
    <row r="15" spans="1:11" s="16" customFormat="1" ht="15">
      <c r="A15" s="11">
        <v>13</v>
      </c>
      <c r="B15" s="12">
        <v>41711</v>
      </c>
      <c r="C15" s="12">
        <f t="shared" si="3"/>
        <v>41741</v>
      </c>
      <c r="D15" s="12">
        <v>41711</v>
      </c>
      <c r="E15" s="15"/>
      <c r="F15" s="13">
        <v>1.56</v>
      </c>
      <c r="G15" s="13">
        <f t="shared" si="0"/>
        <v>1.56</v>
      </c>
      <c r="H15" s="14"/>
      <c r="I15" s="15">
        <f t="shared" si="1"/>
        <v>-30</v>
      </c>
      <c r="J15" s="15">
        <f t="shared" si="2"/>
        <v>-46.800000000000004</v>
      </c>
      <c r="K15" s="15"/>
    </row>
    <row r="16" spans="1:11" s="16" customFormat="1" ht="15">
      <c r="A16" s="11">
        <v>15</v>
      </c>
      <c r="B16" s="12">
        <v>41712</v>
      </c>
      <c r="C16" s="12">
        <f t="shared" si="3"/>
        <v>41742</v>
      </c>
      <c r="D16" s="12">
        <v>41712</v>
      </c>
      <c r="E16" s="15"/>
      <c r="F16" s="13">
        <v>800</v>
      </c>
      <c r="G16" s="13">
        <f t="shared" si="0"/>
        <v>800</v>
      </c>
      <c r="H16" s="14"/>
      <c r="I16" s="15">
        <f t="shared" si="1"/>
        <v>-30</v>
      </c>
      <c r="J16" s="15">
        <f t="shared" si="2"/>
        <v>-24000</v>
      </c>
      <c r="K16" s="15"/>
    </row>
    <row r="17" spans="1:11" s="16" customFormat="1" ht="15">
      <c r="A17" s="11">
        <v>16</v>
      </c>
      <c r="B17" s="12">
        <v>41712</v>
      </c>
      <c r="C17" s="12">
        <f t="shared" si="3"/>
        <v>41742</v>
      </c>
      <c r="D17" s="12">
        <v>41712</v>
      </c>
      <c r="E17" s="15"/>
      <c r="F17" s="13">
        <v>800</v>
      </c>
      <c r="G17" s="13">
        <f t="shared" si="0"/>
        <v>800</v>
      </c>
      <c r="H17" s="14"/>
      <c r="I17" s="15">
        <f t="shared" si="1"/>
        <v>-30</v>
      </c>
      <c r="J17" s="15">
        <f t="shared" si="2"/>
        <v>-24000</v>
      </c>
      <c r="K17" s="15"/>
    </row>
    <row r="18" spans="1:11" ht="15">
      <c r="A18" s="7">
        <v>17</v>
      </c>
      <c r="B18" s="8">
        <v>41704</v>
      </c>
      <c r="C18" s="8">
        <f t="shared" si="3"/>
        <v>41734</v>
      </c>
      <c r="D18" s="8">
        <v>41738</v>
      </c>
      <c r="E18" s="6"/>
      <c r="F18" s="9">
        <v>12077.67</v>
      </c>
      <c r="G18" s="9">
        <f t="shared" si="0"/>
        <v>12077.67</v>
      </c>
      <c r="H18" s="10"/>
      <c r="I18" s="6">
        <f t="shared" si="1"/>
        <v>4</v>
      </c>
      <c r="J18" s="6">
        <f t="shared" si="2"/>
        <v>48310.68</v>
      </c>
      <c r="K18" s="6"/>
    </row>
    <row r="19" spans="1:11" s="16" customFormat="1" ht="15">
      <c r="A19" s="11">
        <v>18</v>
      </c>
      <c r="B19" s="12">
        <v>41708</v>
      </c>
      <c r="C19" s="12">
        <f t="shared" si="3"/>
        <v>41738</v>
      </c>
      <c r="D19" s="12">
        <v>41738</v>
      </c>
      <c r="E19" s="15"/>
      <c r="F19" s="13">
        <v>838.14</v>
      </c>
      <c r="G19" s="13">
        <f t="shared" si="0"/>
        <v>838.14</v>
      </c>
      <c r="H19" s="14"/>
      <c r="I19" s="15">
        <f t="shared" si="1"/>
        <v>0</v>
      </c>
      <c r="J19" s="15">
        <f t="shared" si="2"/>
        <v>0</v>
      </c>
      <c r="K19" s="15"/>
    </row>
    <row r="20" spans="1:11" s="16" customFormat="1" ht="15">
      <c r="A20" s="11">
        <v>19</v>
      </c>
      <c r="B20" s="12">
        <v>41726</v>
      </c>
      <c r="C20" s="12">
        <f t="shared" si="3"/>
        <v>41756</v>
      </c>
      <c r="D20" s="12">
        <v>41738</v>
      </c>
      <c r="E20" s="15"/>
      <c r="F20" s="13">
        <v>824</v>
      </c>
      <c r="G20" s="13">
        <f t="shared" si="0"/>
        <v>824</v>
      </c>
      <c r="H20" s="14"/>
      <c r="I20" s="15">
        <f t="shared" si="1"/>
        <v>-18</v>
      </c>
      <c r="J20" s="15">
        <f t="shared" si="2"/>
        <v>-14832</v>
      </c>
      <c r="K20" s="15"/>
    </row>
    <row r="21" spans="1:11" s="16" customFormat="1" ht="15">
      <c r="A21" s="11">
        <v>20</v>
      </c>
      <c r="B21" s="12">
        <v>41709</v>
      </c>
      <c r="C21" s="12">
        <f t="shared" si="3"/>
        <v>41739</v>
      </c>
      <c r="D21" s="12">
        <v>41738</v>
      </c>
      <c r="E21" s="15"/>
      <c r="F21" s="13">
        <v>549</v>
      </c>
      <c r="G21" s="13">
        <f t="shared" si="0"/>
        <v>549</v>
      </c>
      <c r="H21" s="14"/>
      <c r="I21" s="15">
        <f t="shared" si="1"/>
        <v>-1</v>
      </c>
      <c r="J21" s="15">
        <f t="shared" si="2"/>
        <v>-549</v>
      </c>
      <c r="K21" s="15"/>
    </row>
    <row r="22" spans="1:11" ht="15">
      <c r="A22" s="7">
        <v>21</v>
      </c>
      <c r="B22" s="8">
        <v>41738</v>
      </c>
      <c r="C22" s="8">
        <f t="shared" si="3"/>
        <v>41768</v>
      </c>
      <c r="D22" s="8">
        <v>41759</v>
      </c>
      <c r="E22" s="6"/>
      <c r="F22" s="9">
        <v>12712.97</v>
      </c>
      <c r="G22" s="9">
        <f t="shared" si="0"/>
        <v>12712.97</v>
      </c>
      <c r="H22" s="10"/>
      <c r="I22" s="6">
        <f t="shared" si="1"/>
        <v>-9</v>
      </c>
      <c r="J22" s="6">
        <f t="shared" si="2"/>
        <v>-114416.73</v>
      </c>
      <c r="K22" s="6"/>
    </row>
    <row r="23" spans="1:11" s="16" customFormat="1" ht="15">
      <c r="A23" s="11">
        <v>22</v>
      </c>
      <c r="B23" s="12">
        <v>41746</v>
      </c>
      <c r="C23" s="12">
        <f t="shared" si="3"/>
        <v>41776</v>
      </c>
      <c r="D23" s="12">
        <v>41759</v>
      </c>
      <c r="E23" s="15"/>
      <c r="F23" s="13">
        <v>824</v>
      </c>
      <c r="G23" s="13">
        <f t="shared" si="0"/>
        <v>824</v>
      </c>
      <c r="H23" s="14"/>
      <c r="I23" s="15">
        <f t="shared" si="1"/>
        <v>-17</v>
      </c>
      <c r="J23" s="15">
        <f t="shared" si="2"/>
        <v>-14008</v>
      </c>
      <c r="K23" s="15"/>
    </row>
    <row r="24" spans="1:11" s="16" customFormat="1" ht="15">
      <c r="A24" s="11">
        <v>42</v>
      </c>
      <c r="B24" s="12">
        <v>41731</v>
      </c>
      <c r="C24" s="12">
        <v>41795</v>
      </c>
      <c r="D24" s="12">
        <v>41767</v>
      </c>
      <c r="E24" s="15"/>
      <c r="F24" s="13">
        <v>4344</v>
      </c>
      <c r="G24" s="13">
        <f t="shared" si="0"/>
        <v>4344</v>
      </c>
      <c r="H24" s="14"/>
      <c r="I24" s="15">
        <f t="shared" si="1"/>
        <v>-28</v>
      </c>
      <c r="J24" s="15">
        <f t="shared" si="2"/>
        <v>-121632</v>
      </c>
      <c r="K24" s="15"/>
    </row>
    <row r="25" spans="1:11" s="16" customFormat="1" ht="15">
      <c r="A25" s="11">
        <v>43</v>
      </c>
      <c r="B25" s="12">
        <v>41725</v>
      </c>
      <c r="C25" s="12">
        <v>41767</v>
      </c>
      <c r="D25" s="12">
        <v>41767</v>
      </c>
      <c r="E25" s="15"/>
      <c r="F25" s="13">
        <v>1289.46</v>
      </c>
      <c r="G25" s="13">
        <f t="shared" si="0"/>
        <v>1289.46</v>
      </c>
      <c r="H25" s="14"/>
      <c r="I25" s="15">
        <f t="shared" si="1"/>
        <v>0</v>
      </c>
      <c r="J25" s="15">
        <f t="shared" si="2"/>
        <v>0</v>
      </c>
      <c r="K25" s="15"/>
    </row>
    <row r="26" spans="1:11" s="16" customFormat="1" ht="15">
      <c r="A26" s="11">
        <v>63</v>
      </c>
      <c r="B26" s="12">
        <v>41841</v>
      </c>
      <c r="C26" s="12">
        <f>B26+30</f>
        <v>41871</v>
      </c>
      <c r="D26" s="12">
        <v>41801</v>
      </c>
      <c r="E26" s="15"/>
      <c r="F26" s="13">
        <v>44.73</v>
      </c>
      <c r="G26" s="13">
        <f aca="true" t="shared" si="4" ref="G26:G70">F26</f>
        <v>44.73</v>
      </c>
      <c r="H26" s="14"/>
      <c r="I26" s="15">
        <f aca="true" t="shared" si="5" ref="I26:I70">D26-C26</f>
        <v>-70</v>
      </c>
      <c r="J26" s="15">
        <f aca="true" t="shared" si="6" ref="J26:J70">+G26*I26</f>
        <v>-3131.1</v>
      </c>
      <c r="K26" s="15"/>
    </row>
    <row r="27" spans="1:11" s="16" customFormat="1" ht="15">
      <c r="A27" s="11">
        <v>64</v>
      </c>
      <c r="B27" s="12">
        <v>41655</v>
      </c>
      <c r="C27" s="12">
        <v>41770</v>
      </c>
      <c r="D27" s="12">
        <v>41809</v>
      </c>
      <c r="E27" s="15"/>
      <c r="F27" s="13">
        <v>47.58</v>
      </c>
      <c r="G27" s="13">
        <f t="shared" si="4"/>
        <v>47.58</v>
      </c>
      <c r="H27" s="14"/>
      <c r="I27" s="15">
        <f t="shared" si="5"/>
        <v>39</v>
      </c>
      <c r="J27" s="15">
        <f t="shared" si="6"/>
        <v>1855.62</v>
      </c>
      <c r="K27" s="15"/>
    </row>
    <row r="28" spans="1:11" s="16" customFormat="1" ht="15">
      <c r="A28" s="11">
        <v>65</v>
      </c>
      <c r="B28" s="12">
        <v>41689</v>
      </c>
      <c r="C28" s="12">
        <v>41770</v>
      </c>
      <c r="D28" s="12">
        <v>41809</v>
      </c>
      <c r="E28" s="15"/>
      <c r="F28" s="13">
        <v>317.2</v>
      </c>
      <c r="G28" s="13">
        <f t="shared" si="4"/>
        <v>317.2</v>
      </c>
      <c r="H28" s="14"/>
      <c r="I28" s="15">
        <f t="shared" si="5"/>
        <v>39</v>
      </c>
      <c r="J28" s="15">
        <f t="shared" si="6"/>
        <v>12370.8</v>
      </c>
      <c r="K28" s="15"/>
    </row>
    <row r="29" spans="1:11" s="16" customFormat="1" ht="15">
      <c r="A29" s="11">
        <v>66</v>
      </c>
      <c r="B29" s="12">
        <v>41736</v>
      </c>
      <c r="C29" s="12">
        <v>41770</v>
      </c>
      <c r="D29" s="12">
        <v>41809</v>
      </c>
      <c r="E29" s="15"/>
      <c r="F29" s="13">
        <v>219.6</v>
      </c>
      <c r="G29" s="13">
        <f t="shared" si="4"/>
        <v>219.6</v>
      </c>
      <c r="H29" s="14"/>
      <c r="I29" s="15">
        <f t="shared" si="5"/>
        <v>39</v>
      </c>
      <c r="J29" s="15">
        <f t="shared" si="6"/>
        <v>8564.4</v>
      </c>
      <c r="K29" s="15"/>
    </row>
    <row r="30" spans="1:11" s="16" customFormat="1" ht="15">
      <c r="A30" s="11">
        <v>67</v>
      </c>
      <c r="B30" s="12">
        <v>41774</v>
      </c>
      <c r="C30" s="12">
        <f aca="true" t="shared" si="7" ref="C30:C35">B30+30</f>
        <v>41804</v>
      </c>
      <c r="D30" s="12">
        <v>41809</v>
      </c>
      <c r="E30" s="15"/>
      <c r="F30" s="13">
        <v>158.6</v>
      </c>
      <c r="G30" s="13">
        <f t="shared" si="4"/>
        <v>158.6</v>
      </c>
      <c r="H30" s="14"/>
      <c r="I30" s="15">
        <f t="shared" si="5"/>
        <v>5</v>
      </c>
      <c r="J30" s="15">
        <f t="shared" si="6"/>
        <v>793</v>
      </c>
      <c r="K30" s="15"/>
    </row>
    <row r="31" spans="1:11" ht="15">
      <c r="A31" s="7">
        <v>68</v>
      </c>
      <c r="B31" s="8">
        <v>41780</v>
      </c>
      <c r="C31" s="12">
        <f t="shared" si="7"/>
        <v>41810</v>
      </c>
      <c r="D31" s="8">
        <v>41809</v>
      </c>
      <c r="E31" s="6"/>
      <c r="F31" s="9">
        <v>824</v>
      </c>
      <c r="G31" s="9">
        <f t="shared" si="4"/>
        <v>824</v>
      </c>
      <c r="H31" s="10"/>
      <c r="I31" s="6">
        <f t="shared" si="5"/>
        <v>-1</v>
      </c>
      <c r="J31" s="6">
        <f t="shared" si="6"/>
        <v>-824</v>
      </c>
      <c r="K31" s="6"/>
    </row>
    <row r="32" spans="1:11" ht="15">
      <c r="A32" s="7">
        <v>69</v>
      </c>
      <c r="B32" s="8">
        <v>41794</v>
      </c>
      <c r="C32" s="12">
        <f t="shared" si="7"/>
        <v>41824</v>
      </c>
      <c r="D32" s="8">
        <v>41809</v>
      </c>
      <c r="E32" s="6"/>
      <c r="F32" s="9">
        <v>4464</v>
      </c>
      <c r="G32" s="9">
        <f t="shared" si="4"/>
        <v>4464</v>
      </c>
      <c r="H32" s="10"/>
      <c r="I32" s="6">
        <f t="shared" si="5"/>
        <v>-15</v>
      </c>
      <c r="J32" s="6">
        <f t="shared" si="6"/>
        <v>-66960</v>
      </c>
      <c r="K32" s="6"/>
    </row>
    <row r="33" spans="1:11" ht="15">
      <c r="A33" s="7">
        <v>126</v>
      </c>
      <c r="B33" s="8">
        <v>41691</v>
      </c>
      <c r="C33" s="12">
        <f>B33+30</f>
        <v>41721</v>
      </c>
      <c r="D33" s="8">
        <v>41849</v>
      </c>
      <c r="E33" s="6"/>
      <c r="F33" s="9">
        <v>117.31</v>
      </c>
      <c r="G33" s="9">
        <f>F33</f>
        <v>117.31</v>
      </c>
      <c r="H33" s="10"/>
      <c r="I33" s="6">
        <f>D33-C33</f>
        <v>128</v>
      </c>
      <c r="J33" s="6">
        <f>+G33*I33</f>
        <v>15015.68</v>
      </c>
      <c r="K33" s="6"/>
    </row>
    <row r="34" spans="1:11" s="16" customFormat="1" ht="15">
      <c r="A34" s="11">
        <v>127</v>
      </c>
      <c r="B34" s="12">
        <v>41717</v>
      </c>
      <c r="C34" s="12">
        <f t="shared" si="7"/>
        <v>41747</v>
      </c>
      <c r="D34" s="12">
        <v>41849</v>
      </c>
      <c r="E34" s="15"/>
      <c r="F34" s="13">
        <v>1220</v>
      </c>
      <c r="G34" s="13">
        <f t="shared" si="4"/>
        <v>1220</v>
      </c>
      <c r="H34" s="14"/>
      <c r="I34" s="15">
        <f t="shared" si="5"/>
        <v>102</v>
      </c>
      <c r="J34" s="15">
        <f t="shared" si="6"/>
        <v>124440</v>
      </c>
      <c r="K34" s="15"/>
    </row>
    <row r="35" spans="1:11" s="16" customFormat="1" ht="15">
      <c r="A35" s="11">
        <v>128</v>
      </c>
      <c r="B35" s="12">
        <v>41722</v>
      </c>
      <c r="C35" s="12">
        <f t="shared" si="7"/>
        <v>41752</v>
      </c>
      <c r="D35" s="12">
        <v>41849</v>
      </c>
      <c r="E35" s="15"/>
      <c r="F35" s="13">
        <v>183</v>
      </c>
      <c r="G35" s="13">
        <f t="shared" si="4"/>
        <v>183</v>
      </c>
      <c r="H35" s="14"/>
      <c r="I35" s="15">
        <f t="shared" si="5"/>
        <v>97</v>
      </c>
      <c r="J35" s="15">
        <f t="shared" si="6"/>
        <v>17751</v>
      </c>
      <c r="K35" s="15"/>
    </row>
    <row r="36" spans="1:11" ht="15">
      <c r="A36" s="7">
        <v>129</v>
      </c>
      <c r="B36" s="8">
        <v>41725</v>
      </c>
      <c r="C36" s="12">
        <v>41844</v>
      </c>
      <c r="D36" s="8">
        <v>41849</v>
      </c>
      <c r="E36" s="6"/>
      <c r="F36" s="9">
        <v>968.33</v>
      </c>
      <c r="G36" s="9">
        <f>F36</f>
        <v>968.33</v>
      </c>
      <c r="H36" s="10"/>
      <c r="I36" s="6">
        <f>D36-C36</f>
        <v>5</v>
      </c>
      <c r="J36" s="6">
        <f>+G36*I36</f>
        <v>4841.650000000001</v>
      </c>
      <c r="K36" s="6"/>
    </row>
    <row r="37" spans="1:11" ht="15">
      <c r="A37" s="7">
        <v>130</v>
      </c>
      <c r="B37" s="8">
        <v>41813</v>
      </c>
      <c r="C37" s="12">
        <f>B37+30</f>
        <v>41843</v>
      </c>
      <c r="D37" s="8">
        <v>41849</v>
      </c>
      <c r="E37" s="6"/>
      <c r="F37" s="9">
        <v>4398.1</v>
      </c>
      <c r="G37" s="9">
        <f>F37</f>
        <v>4398.1</v>
      </c>
      <c r="H37" s="10"/>
      <c r="I37" s="6">
        <f>D37-C37</f>
        <v>6</v>
      </c>
      <c r="J37" s="6">
        <f>+G37*I37</f>
        <v>26388.600000000002</v>
      </c>
      <c r="K37" s="6"/>
    </row>
    <row r="38" spans="1:11" ht="15">
      <c r="A38" s="7">
        <v>131</v>
      </c>
      <c r="B38" s="8">
        <v>41744</v>
      </c>
      <c r="C38" s="12">
        <v>41844</v>
      </c>
      <c r="D38" s="8">
        <v>41849</v>
      </c>
      <c r="E38" s="6"/>
      <c r="F38" s="9">
        <v>16.77</v>
      </c>
      <c r="G38" s="9">
        <f t="shared" si="4"/>
        <v>16.77</v>
      </c>
      <c r="H38" s="10"/>
      <c r="I38" s="6">
        <f t="shared" si="5"/>
        <v>5</v>
      </c>
      <c r="J38" s="6">
        <f t="shared" si="6"/>
        <v>83.85</v>
      </c>
      <c r="K38" s="6"/>
    </row>
    <row r="39" spans="1:11" s="16" customFormat="1" ht="15">
      <c r="A39" s="11">
        <v>132</v>
      </c>
      <c r="B39" s="12">
        <v>41720</v>
      </c>
      <c r="C39" s="12">
        <v>41873</v>
      </c>
      <c r="D39" s="12">
        <v>41849</v>
      </c>
      <c r="E39" s="15"/>
      <c r="F39" s="13">
        <v>61.07</v>
      </c>
      <c r="G39" s="13">
        <f t="shared" si="4"/>
        <v>61.07</v>
      </c>
      <c r="H39" s="14"/>
      <c r="I39" s="15">
        <f t="shared" si="5"/>
        <v>-24</v>
      </c>
      <c r="J39" s="15">
        <f t="shared" si="6"/>
        <v>-1465.68</v>
      </c>
      <c r="K39" s="15"/>
    </row>
    <row r="40" spans="1:11" ht="15">
      <c r="A40" s="7">
        <v>133</v>
      </c>
      <c r="B40" s="8">
        <v>41768</v>
      </c>
      <c r="C40" s="12">
        <f>B40+30</f>
        <v>41798</v>
      </c>
      <c r="D40" s="8">
        <v>41849</v>
      </c>
      <c r="E40" s="6"/>
      <c r="F40" s="9">
        <v>241.86</v>
      </c>
      <c r="G40" s="9">
        <f t="shared" si="4"/>
        <v>241.86</v>
      </c>
      <c r="H40" s="10"/>
      <c r="I40" s="6">
        <f t="shared" si="5"/>
        <v>51</v>
      </c>
      <c r="J40" s="6">
        <f t="shared" si="6"/>
        <v>12334.86</v>
      </c>
      <c r="K40" s="6"/>
    </row>
    <row r="41" spans="1:11" ht="15">
      <c r="A41" s="7">
        <v>134</v>
      </c>
      <c r="B41" s="8">
        <v>41768</v>
      </c>
      <c r="C41" s="12">
        <f>B41+30</f>
        <v>41798</v>
      </c>
      <c r="D41" s="8">
        <v>41849</v>
      </c>
      <c r="E41" s="6"/>
      <c r="F41" s="9">
        <v>838.14</v>
      </c>
      <c r="G41" s="9">
        <f t="shared" si="4"/>
        <v>838.14</v>
      </c>
      <c r="H41" s="10"/>
      <c r="I41" s="6">
        <f t="shared" si="5"/>
        <v>51</v>
      </c>
      <c r="J41" s="6">
        <f t="shared" si="6"/>
        <v>42745.14</v>
      </c>
      <c r="K41" s="6"/>
    </row>
    <row r="42" spans="1:11" ht="15">
      <c r="A42" s="7">
        <v>135</v>
      </c>
      <c r="B42" s="8">
        <v>41772</v>
      </c>
      <c r="C42" s="12">
        <f>B42+30</f>
        <v>41802</v>
      </c>
      <c r="D42" s="8">
        <v>41849</v>
      </c>
      <c r="E42" s="6"/>
      <c r="F42" s="9">
        <v>38.8</v>
      </c>
      <c r="G42" s="9">
        <f t="shared" si="4"/>
        <v>38.8</v>
      </c>
      <c r="H42" s="10"/>
      <c r="I42" s="6">
        <f t="shared" si="5"/>
        <v>47</v>
      </c>
      <c r="J42" s="6">
        <f t="shared" si="6"/>
        <v>1823.6</v>
      </c>
      <c r="K42" s="6"/>
    </row>
    <row r="43" spans="1:11" ht="15">
      <c r="A43" s="7">
        <v>136</v>
      </c>
      <c r="B43" s="8">
        <v>41775</v>
      </c>
      <c r="C43" s="12">
        <v>41871</v>
      </c>
      <c r="D43" s="8">
        <v>41849</v>
      </c>
      <c r="E43" s="6"/>
      <c r="F43" s="9">
        <v>682.93</v>
      </c>
      <c r="G43" s="9">
        <f t="shared" si="4"/>
        <v>682.93</v>
      </c>
      <c r="H43" s="10"/>
      <c r="I43" s="6">
        <f t="shared" si="5"/>
        <v>-22</v>
      </c>
      <c r="J43" s="6">
        <f t="shared" si="6"/>
        <v>-15024.46</v>
      </c>
      <c r="K43" s="6"/>
    </row>
    <row r="44" spans="1:11" s="16" customFormat="1" ht="15">
      <c r="A44" s="11">
        <v>137</v>
      </c>
      <c r="B44" s="12">
        <v>41776</v>
      </c>
      <c r="C44" s="12">
        <v>41873</v>
      </c>
      <c r="D44" s="12">
        <v>41849</v>
      </c>
      <c r="E44" s="15"/>
      <c r="F44" s="13">
        <v>312.87</v>
      </c>
      <c r="G44" s="13">
        <f t="shared" si="4"/>
        <v>312.87</v>
      </c>
      <c r="H44" s="14"/>
      <c r="I44" s="15">
        <f t="shared" si="5"/>
        <v>-24</v>
      </c>
      <c r="J44" s="15">
        <f t="shared" si="6"/>
        <v>-7508.88</v>
      </c>
      <c r="K44" s="15"/>
    </row>
    <row r="45" spans="1:11" ht="15">
      <c r="A45" s="7">
        <v>138</v>
      </c>
      <c r="B45" s="8">
        <v>41776</v>
      </c>
      <c r="C45" s="12">
        <f>B45+30</f>
        <v>41806</v>
      </c>
      <c r="D45" s="8">
        <v>41849</v>
      </c>
      <c r="E45" s="6"/>
      <c r="F45" s="9">
        <v>104.6</v>
      </c>
      <c r="G45" s="9">
        <f t="shared" si="4"/>
        <v>104.6</v>
      </c>
      <c r="H45" s="10"/>
      <c r="I45" s="6">
        <f t="shared" si="5"/>
        <v>43</v>
      </c>
      <c r="J45" s="6">
        <f t="shared" si="6"/>
        <v>4497.8</v>
      </c>
      <c r="K45" s="6"/>
    </row>
    <row r="46" spans="1:11" s="16" customFormat="1" ht="15">
      <c r="A46" s="11">
        <v>139</v>
      </c>
      <c r="B46" s="12">
        <v>41781</v>
      </c>
      <c r="C46" s="12">
        <f>B46+30</f>
        <v>41811</v>
      </c>
      <c r="D46" s="12">
        <v>41849</v>
      </c>
      <c r="E46" s="15"/>
      <c r="F46" s="13">
        <v>50</v>
      </c>
      <c r="G46" s="13">
        <f t="shared" si="4"/>
        <v>50</v>
      </c>
      <c r="H46" s="14"/>
      <c r="I46" s="15">
        <f t="shared" si="5"/>
        <v>38</v>
      </c>
      <c r="J46" s="15">
        <f t="shared" si="6"/>
        <v>1900</v>
      </c>
      <c r="K46" s="15"/>
    </row>
    <row r="47" spans="1:11" ht="15">
      <c r="A47" s="7">
        <v>140</v>
      </c>
      <c r="B47" s="8">
        <v>41785</v>
      </c>
      <c r="C47" s="12">
        <v>41856</v>
      </c>
      <c r="D47" s="8">
        <v>41849</v>
      </c>
      <c r="E47" s="6"/>
      <c r="F47" s="9">
        <v>549</v>
      </c>
      <c r="G47" s="9">
        <f t="shared" si="4"/>
        <v>549</v>
      </c>
      <c r="H47" s="10"/>
      <c r="I47" s="6">
        <f t="shared" si="5"/>
        <v>-7</v>
      </c>
      <c r="J47" s="6">
        <f t="shared" si="6"/>
        <v>-3843</v>
      </c>
      <c r="K47" s="6"/>
    </row>
    <row r="48" spans="1:11" ht="15">
      <c r="A48" s="7">
        <v>141</v>
      </c>
      <c r="B48" s="8">
        <v>41790</v>
      </c>
      <c r="C48" s="12">
        <f>B48+30</f>
        <v>41820</v>
      </c>
      <c r="D48" s="8">
        <v>41849</v>
      </c>
      <c r="E48" s="6"/>
      <c r="F48" s="9">
        <v>66.2</v>
      </c>
      <c r="G48" s="9">
        <f t="shared" si="4"/>
        <v>66.2</v>
      </c>
      <c r="H48" s="10"/>
      <c r="I48" s="6">
        <f t="shared" si="5"/>
        <v>29</v>
      </c>
      <c r="J48" s="6">
        <f t="shared" si="6"/>
        <v>1919.8000000000002</v>
      </c>
      <c r="K48" s="6"/>
    </row>
    <row r="49" spans="1:11" ht="15">
      <c r="A49" s="7">
        <v>142</v>
      </c>
      <c r="B49" s="8">
        <v>41800</v>
      </c>
      <c r="C49" s="12">
        <v>41865</v>
      </c>
      <c r="D49" s="8">
        <v>41849</v>
      </c>
      <c r="E49" s="6"/>
      <c r="F49" s="9">
        <v>316.41</v>
      </c>
      <c r="G49" s="9">
        <f t="shared" si="4"/>
        <v>316.41</v>
      </c>
      <c r="H49" s="10"/>
      <c r="I49" s="6">
        <f t="shared" si="5"/>
        <v>-16</v>
      </c>
      <c r="J49" s="6">
        <f t="shared" si="6"/>
        <v>-5062.56</v>
      </c>
      <c r="K49" s="6"/>
    </row>
    <row r="50" spans="1:11" s="16" customFormat="1" ht="15">
      <c r="A50" s="11">
        <v>143</v>
      </c>
      <c r="B50" s="12">
        <v>41804</v>
      </c>
      <c r="C50" s="12">
        <f>B50+30</f>
        <v>41834</v>
      </c>
      <c r="D50" s="12">
        <v>41849</v>
      </c>
      <c r="E50" s="15"/>
      <c r="F50" s="13">
        <v>9854.84</v>
      </c>
      <c r="G50" s="13">
        <f t="shared" si="4"/>
        <v>9854.84</v>
      </c>
      <c r="H50" s="14"/>
      <c r="I50" s="15">
        <f t="shared" si="5"/>
        <v>15</v>
      </c>
      <c r="J50" s="15">
        <f t="shared" si="6"/>
        <v>147822.6</v>
      </c>
      <c r="K50" s="15"/>
    </row>
    <row r="51" spans="1:11" s="16" customFormat="1" ht="15">
      <c r="A51" s="11">
        <v>144</v>
      </c>
      <c r="B51" s="12">
        <v>41815</v>
      </c>
      <c r="C51" s="12">
        <f>B51+30</f>
        <v>41845</v>
      </c>
      <c r="D51" s="12">
        <v>41849</v>
      </c>
      <c r="E51" s="15"/>
      <c r="F51" s="13">
        <v>9854.84</v>
      </c>
      <c r="G51" s="13">
        <f t="shared" si="4"/>
        <v>9854.84</v>
      </c>
      <c r="H51" s="14"/>
      <c r="I51" s="15">
        <f t="shared" si="5"/>
        <v>4</v>
      </c>
      <c r="J51" s="15">
        <f t="shared" si="6"/>
        <v>39419.36</v>
      </c>
      <c r="K51" s="15"/>
    </row>
    <row r="52" spans="1:11" s="16" customFormat="1" ht="15">
      <c r="A52" s="11">
        <v>145</v>
      </c>
      <c r="B52" s="12">
        <v>41828</v>
      </c>
      <c r="C52" s="12">
        <v>41873</v>
      </c>
      <c r="D52" s="12">
        <v>41849</v>
      </c>
      <c r="E52" s="15"/>
      <c r="F52" s="13">
        <v>9854.84</v>
      </c>
      <c r="G52" s="13">
        <f t="shared" si="4"/>
        <v>9854.84</v>
      </c>
      <c r="H52" s="14"/>
      <c r="I52" s="15">
        <f t="shared" si="5"/>
        <v>-24</v>
      </c>
      <c r="J52" s="15">
        <f t="shared" si="6"/>
        <v>-236516.16</v>
      </c>
      <c r="K52" s="15"/>
    </row>
    <row r="53" spans="1:11" ht="15">
      <c r="A53" s="7">
        <v>146</v>
      </c>
      <c r="B53" s="8">
        <v>41795</v>
      </c>
      <c r="C53" s="12">
        <f aca="true" t="shared" si="8" ref="C53:C58">B53+30</f>
        <v>41825</v>
      </c>
      <c r="D53" s="8">
        <v>41849</v>
      </c>
      <c r="E53" s="6"/>
      <c r="F53" s="9">
        <v>3810</v>
      </c>
      <c r="G53" s="9">
        <f>F53</f>
        <v>3810</v>
      </c>
      <c r="H53" s="10"/>
      <c r="I53" s="6">
        <f>D53-C53</f>
        <v>24</v>
      </c>
      <c r="J53" s="6">
        <f>+G53*I53</f>
        <v>91440</v>
      </c>
      <c r="K53" s="6"/>
    </row>
    <row r="54" spans="1:11" ht="15">
      <c r="A54" s="7">
        <v>147</v>
      </c>
      <c r="B54" s="8">
        <v>41838</v>
      </c>
      <c r="C54" s="12">
        <f t="shared" si="8"/>
        <v>41868</v>
      </c>
      <c r="D54" s="8">
        <v>41849</v>
      </c>
      <c r="E54" s="6"/>
      <c r="F54" s="9">
        <v>1171.2</v>
      </c>
      <c r="G54" s="9">
        <f>F54</f>
        <v>1171.2</v>
      </c>
      <c r="H54" s="10"/>
      <c r="I54" s="6">
        <f>D54-C54</f>
        <v>-19</v>
      </c>
      <c r="J54" s="6">
        <f>+G54*I54</f>
        <v>-22252.8</v>
      </c>
      <c r="K54" s="6"/>
    </row>
    <row r="55" spans="1:11" ht="15">
      <c r="A55" s="7">
        <v>148</v>
      </c>
      <c r="B55" s="8">
        <v>41838</v>
      </c>
      <c r="C55" s="12">
        <f t="shared" si="8"/>
        <v>41868</v>
      </c>
      <c r="D55" s="8">
        <v>41849</v>
      </c>
      <c r="E55" s="6"/>
      <c r="F55" s="9">
        <v>132.79</v>
      </c>
      <c r="G55" s="9">
        <f>F55</f>
        <v>132.79</v>
      </c>
      <c r="H55" s="10"/>
      <c r="I55" s="6">
        <f>D55-C55</f>
        <v>-19</v>
      </c>
      <c r="J55" s="6">
        <f>+G55*I55</f>
        <v>-2523.0099999999998</v>
      </c>
      <c r="K55" s="6"/>
    </row>
    <row r="56" spans="1:11" ht="15">
      <c r="A56" s="7">
        <v>149</v>
      </c>
      <c r="B56" s="8">
        <v>41838</v>
      </c>
      <c r="C56" s="12">
        <f t="shared" si="8"/>
        <v>41868</v>
      </c>
      <c r="D56" s="8">
        <v>41849</v>
      </c>
      <c r="E56" s="6"/>
      <c r="F56" s="9">
        <v>160.01</v>
      </c>
      <c r="G56" s="9">
        <f>F56</f>
        <v>160.01</v>
      </c>
      <c r="H56" s="10"/>
      <c r="I56" s="6">
        <f>D56-C56</f>
        <v>-19</v>
      </c>
      <c r="J56" s="6">
        <f>+G56*I56</f>
        <v>-3040.1899999999996</v>
      </c>
      <c r="K56" s="6"/>
    </row>
    <row r="57" spans="1:11" ht="15">
      <c r="A57" s="7">
        <v>150</v>
      </c>
      <c r="B57" s="8">
        <v>41790</v>
      </c>
      <c r="C57" s="12">
        <f t="shared" si="8"/>
        <v>41820</v>
      </c>
      <c r="D57" s="8">
        <v>41849</v>
      </c>
      <c r="E57" s="6"/>
      <c r="F57" s="9">
        <v>28</v>
      </c>
      <c r="G57" s="9">
        <f>F57</f>
        <v>28</v>
      </c>
      <c r="H57" s="10"/>
      <c r="I57" s="6">
        <f>D57-C57</f>
        <v>29</v>
      </c>
      <c r="J57" s="6">
        <f>+G57*I57</f>
        <v>812</v>
      </c>
      <c r="K57" s="6"/>
    </row>
    <row r="58" spans="1:11" ht="15">
      <c r="A58" s="7">
        <v>151</v>
      </c>
      <c r="B58" s="8">
        <v>41790</v>
      </c>
      <c r="C58" s="12">
        <f t="shared" si="8"/>
        <v>41820</v>
      </c>
      <c r="D58" s="8">
        <v>41849</v>
      </c>
      <c r="E58" s="6"/>
      <c r="F58" s="9">
        <v>3.5</v>
      </c>
      <c r="G58" s="9">
        <f t="shared" si="4"/>
        <v>3.5</v>
      </c>
      <c r="H58" s="10"/>
      <c r="I58" s="6">
        <f t="shared" si="5"/>
        <v>29</v>
      </c>
      <c r="J58" s="6">
        <f t="shared" si="6"/>
        <v>101.5</v>
      </c>
      <c r="K58" s="6"/>
    </row>
    <row r="59" spans="1:11" ht="15">
      <c r="A59" s="7">
        <v>152</v>
      </c>
      <c r="B59" s="8">
        <v>41790</v>
      </c>
      <c r="C59" s="12">
        <f aca="true" t="shared" si="9" ref="C59:C68">B59+30</f>
        <v>41820</v>
      </c>
      <c r="D59" s="8">
        <v>41849</v>
      </c>
      <c r="E59" s="6"/>
      <c r="F59" s="9">
        <v>3.5</v>
      </c>
      <c r="G59" s="9">
        <f aca="true" t="shared" si="10" ref="G59:G65">F59</f>
        <v>3.5</v>
      </c>
      <c r="H59" s="10"/>
      <c r="I59" s="6">
        <f aca="true" t="shared" si="11" ref="I59:I65">D59-C59</f>
        <v>29</v>
      </c>
      <c r="J59" s="6">
        <f aca="true" t="shared" si="12" ref="J59:J65">+G59*I59</f>
        <v>101.5</v>
      </c>
      <c r="K59" s="6"/>
    </row>
    <row r="60" spans="1:11" ht="15">
      <c r="A60" s="7">
        <v>153</v>
      </c>
      <c r="B60" s="8">
        <v>41779</v>
      </c>
      <c r="C60" s="12">
        <f t="shared" si="9"/>
        <v>41809</v>
      </c>
      <c r="D60" s="8">
        <v>41849</v>
      </c>
      <c r="E60" s="6"/>
      <c r="F60" s="9">
        <v>57.25</v>
      </c>
      <c r="G60" s="9">
        <f t="shared" si="10"/>
        <v>57.25</v>
      </c>
      <c r="H60" s="10"/>
      <c r="I60" s="6">
        <f t="shared" si="11"/>
        <v>40</v>
      </c>
      <c r="J60" s="6">
        <f t="shared" si="12"/>
        <v>2290</v>
      </c>
      <c r="K60" s="6"/>
    </row>
    <row r="61" spans="1:11" ht="15">
      <c r="A61" s="7">
        <v>154</v>
      </c>
      <c r="B61" s="8">
        <v>41787</v>
      </c>
      <c r="C61" s="12">
        <f t="shared" si="9"/>
        <v>41817</v>
      </c>
      <c r="D61" s="8">
        <v>41849</v>
      </c>
      <c r="E61" s="6"/>
      <c r="F61" s="9">
        <v>143.53</v>
      </c>
      <c r="G61" s="9">
        <f>F61</f>
        <v>143.53</v>
      </c>
      <c r="H61" s="10"/>
      <c r="I61" s="6">
        <f>D61-C61</f>
        <v>32</v>
      </c>
      <c r="J61" s="6">
        <f>+G61*I61</f>
        <v>4592.96</v>
      </c>
      <c r="K61" s="6"/>
    </row>
    <row r="62" spans="1:11" ht="15">
      <c r="A62" s="7">
        <v>155</v>
      </c>
      <c r="B62" s="8">
        <v>41799</v>
      </c>
      <c r="C62" s="12">
        <f t="shared" si="9"/>
        <v>41829</v>
      </c>
      <c r="D62" s="8">
        <v>41849</v>
      </c>
      <c r="E62" s="6"/>
      <c r="F62" s="9">
        <v>1586.95</v>
      </c>
      <c r="G62" s="9">
        <f>F62</f>
        <v>1586.95</v>
      </c>
      <c r="H62" s="10"/>
      <c r="I62" s="6">
        <f>D62-C62</f>
        <v>20</v>
      </c>
      <c r="J62" s="6">
        <f>+G62*I62</f>
        <v>31739</v>
      </c>
      <c r="K62" s="6"/>
    </row>
    <row r="63" spans="1:11" ht="15">
      <c r="A63" s="7">
        <v>156</v>
      </c>
      <c r="B63" s="8">
        <v>41778</v>
      </c>
      <c r="C63" s="12">
        <f t="shared" si="9"/>
        <v>41808</v>
      </c>
      <c r="D63" s="8">
        <v>41849</v>
      </c>
      <c r="E63" s="6"/>
      <c r="F63" s="9">
        <v>13</v>
      </c>
      <c r="G63" s="9">
        <f t="shared" si="10"/>
        <v>13</v>
      </c>
      <c r="H63" s="10"/>
      <c r="I63" s="6">
        <f t="shared" si="11"/>
        <v>41</v>
      </c>
      <c r="J63" s="6">
        <f t="shared" si="12"/>
        <v>533</v>
      </c>
      <c r="K63" s="6"/>
    </row>
    <row r="64" spans="1:11" ht="15">
      <c r="A64" s="7">
        <v>157</v>
      </c>
      <c r="B64" s="8">
        <v>41778</v>
      </c>
      <c r="C64" s="12">
        <f t="shared" si="9"/>
        <v>41808</v>
      </c>
      <c r="D64" s="8">
        <v>41849</v>
      </c>
      <c r="E64" s="6"/>
      <c r="F64" s="9">
        <v>67.56</v>
      </c>
      <c r="G64" s="9">
        <f t="shared" si="10"/>
        <v>67.56</v>
      </c>
      <c r="H64" s="10"/>
      <c r="I64" s="6">
        <f t="shared" si="11"/>
        <v>41</v>
      </c>
      <c r="J64" s="6">
        <f t="shared" si="12"/>
        <v>2769.96</v>
      </c>
      <c r="K64" s="6"/>
    </row>
    <row r="65" spans="1:11" ht="15">
      <c r="A65" s="7">
        <v>158</v>
      </c>
      <c r="B65" s="8">
        <v>41780</v>
      </c>
      <c r="C65" s="12">
        <f t="shared" si="9"/>
        <v>41810</v>
      </c>
      <c r="D65" s="8">
        <v>41849</v>
      </c>
      <c r="E65" s="6"/>
      <c r="F65" s="9">
        <v>126.23</v>
      </c>
      <c r="G65" s="9">
        <f t="shared" si="10"/>
        <v>126.23</v>
      </c>
      <c r="H65" s="10"/>
      <c r="I65" s="6">
        <f t="shared" si="11"/>
        <v>39</v>
      </c>
      <c r="J65" s="6">
        <f t="shared" si="12"/>
        <v>4922.97</v>
      </c>
      <c r="K65" s="6"/>
    </row>
    <row r="66" spans="1:11" ht="15">
      <c r="A66" s="7">
        <v>159</v>
      </c>
      <c r="B66" s="8">
        <v>41780</v>
      </c>
      <c r="C66" s="12">
        <f t="shared" si="9"/>
        <v>41810</v>
      </c>
      <c r="D66" s="8">
        <v>41849</v>
      </c>
      <c r="E66" s="6"/>
      <c r="F66" s="9">
        <v>60.14</v>
      </c>
      <c r="G66" s="9">
        <f>F66</f>
        <v>60.14</v>
      </c>
      <c r="H66" s="10"/>
      <c r="I66" s="6">
        <f>D66-C66</f>
        <v>39</v>
      </c>
      <c r="J66" s="6">
        <f>+G66*I66</f>
        <v>2345.46</v>
      </c>
      <c r="K66" s="6"/>
    </row>
    <row r="67" spans="1:11" ht="15">
      <c r="A67" s="7">
        <v>160</v>
      </c>
      <c r="B67" s="8">
        <v>41786</v>
      </c>
      <c r="C67" s="12">
        <f t="shared" si="9"/>
        <v>41816</v>
      </c>
      <c r="D67" s="8">
        <v>41849</v>
      </c>
      <c r="E67" s="6"/>
      <c r="F67" s="9">
        <v>220.36</v>
      </c>
      <c r="G67" s="9">
        <f>F67</f>
        <v>220.36</v>
      </c>
      <c r="H67" s="10"/>
      <c r="I67" s="6">
        <f>D67-C67</f>
        <v>33</v>
      </c>
      <c r="J67" s="6">
        <f>+G67*I67</f>
        <v>7271.88</v>
      </c>
      <c r="K67" s="6"/>
    </row>
    <row r="68" spans="1:11" ht="15">
      <c r="A68" s="7">
        <v>161</v>
      </c>
      <c r="B68" s="8">
        <v>41786</v>
      </c>
      <c r="C68" s="12">
        <f t="shared" si="9"/>
        <v>41816</v>
      </c>
      <c r="D68" s="8">
        <v>41849</v>
      </c>
      <c r="E68" s="6"/>
      <c r="F68" s="9">
        <v>224.99</v>
      </c>
      <c r="G68" s="9">
        <f>F68</f>
        <v>224.99</v>
      </c>
      <c r="H68" s="10"/>
      <c r="I68" s="6">
        <f>D68-C68</f>
        <v>33</v>
      </c>
      <c r="J68" s="6">
        <f>+G68*I68</f>
        <v>7424.67</v>
      </c>
      <c r="K68" s="6"/>
    </row>
    <row r="69" spans="1:11" ht="15">
      <c r="A69" s="7">
        <v>182</v>
      </c>
      <c r="B69" s="8">
        <v>41893</v>
      </c>
      <c r="C69" s="12">
        <v>41906</v>
      </c>
      <c r="D69" s="8">
        <v>41907</v>
      </c>
      <c r="E69" s="6"/>
      <c r="F69" s="9">
        <v>10.5</v>
      </c>
      <c r="G69" s="9">
        <f>F69</f>
        <v>10.5</v>
      </c>
      <c r="H69" s="10"/>
      <c r="I69" s="6">
        <f>D69-C69</f>
        <v>1</v>
      </c>
      <c r="J69" s="6">
        <f>+G69*I69</f>
        <v>10.5</v>
      </c>
      <c r="K69" s="6"/>
    </row>
    <row r="70" spans="1:11" ht="15">
      <c r="A70" s="7">
        <v>183</v>
      </c>
      <c r="B70" s="8">
        <v>41893</v>
      </c>
      <c r="C70" s="12">
        <v>41906</v>
      </c>
      <c r="D70" s="8">
        <v>41907</v>
      </c>
      <c r="E70" s="6"/>
      <c r="F70" s="9">
        <v>10.5</v>
      </c>
      <c r="G70" s="9">
        <f t="shared" si="4"/>
        <v>10.5</v>
      </c>
      <c r="H70" s="10"/>
      <c r="I70" s="6">
        <f t="shared" si="5"/>
        <v>1</v>
      </c>
      <c r="J70" s="6">
        <f t="shared" si="6"/>
        <v>10.5</v>
      </c>
      <c r="K70" s="6"/>
    </row>
    <row r="71" spans="1:11" s="16" customFormat="1" ht="15">
      <c r="A71" s="11">
        <v>184</v>
      </c>
      <c r="B71" s="12">
        <v>41885</v>
      </c>
      <c r="C71" s="12">
        <f aca="true" t="shared" si="13" ref="C71:C76">B71+30</f>
        <v>41915</v>
      </c>
      <c r="D71" s="12">
        <v>41907</v>
      </c>
      <c r="E71" s="15"/>
      <c r="F71" s="13">
        <v>352</v>
      </c>
      <c r="G71" s="13">
        <f aca="true" t="shared" si="14" ref="G71:G99">F71</f>
        <v>352</v>
      </c>
      <c r="H71" s="14"/>
      <c r="I71" s="15">
        <f aca="true" t="shared" si="15" ref="I71:I99">D71-C71</f>
        <v>-8</v>
      </c>
      <c r="J71" s="15">
        <f aca="true" t="shared" si="16" ref="J71:J99">+G71*I71</f>
        <v>-2816</v>
      </c>
      <c r="K71" s="15"/>
    </row>
    <row r="72" spans="1:11" ht="15">
      <c r="A72" s="7">
        <v>198</v>
      </c>
      <c r="B72" s="8">
        <v>41848</v>
      </c>
      <c r="C72" s="12">
        <f t="shared" si="13"/>
        <v>41878</v>
      </c>
      <c r="D72" s="8">
        <v>41908</v>
      </c>
      <c r="E72" s="6"/>
      <c r="F72" s="9">
        <v>1500</v>
      </c>
      <c r="G72" s="9">
        <f>F72</f>
        <v>1500</v>
      </c>
      <c r="H72" s="10"/>
      <c r="I72" s="6">
        <f>D72-C72</f>
        <v>30</v>
      </c>
      <c r="J72" s="6">
        <f>+G72*I72</f>
        <v>45000</v>
      </c>
      <c r="K72" s="6"/>
    </row>
    <row r="73" spans="1:11" ht="15">
      <c r="A73" s="7">
        <v>199</v>
      </c>
      <c r="B73" s="8">
        <v>41824</v>
      </c>
      <c r="C73" s="12">
        <f t="shared" si="13"/>
        <v>41854</v>
      </c>
      <c r="D73" s="8">
        <v>41908</v>
      </c>
      <c r="E73" s="6"/>
      <c r="F73" s="9">
        <v>1500</v>
      </c>
      <c r="G73" s="9">
        <f>F73</f>
        <v>1500</v>
      </c>
      <c r="H73" s="10"/>
      <c r="I73" s="6">
        <f>D73-C73</f>
        <v>54</v>
      </c>
      <c r="J73" s="6">
        <f>+G73*I73</f>
        <v>81000</v>
      </c>
      <c r="K73" s="6"/>
    </row>
    <row r="74" spans="1:11" ht="15">
      <c r="A74" s="7">
        <v>200</v>
      </c>
      <c r="B74" s="8">
        <v>41824</v>
      </c>
      <c r="C74" s="12">
        <f t="shared" si="13"/>
        <v>41854</v>
      </c>
      <c r="D74" s="8">
        <v>41908</v>
      </c>
      <c r="E74" s="6"/>
      <c r="F74" s="9">
        <v>1500</v>
      </c>
      <c r="G74" s="9">
        <f>F74</f>
        <v>1500</v>
      </c>
      <c r="H74" s="10"/>
      <c r="I74" s="6">
        <f>D74-C74</f>
        <v>54</v>
      </c>
      <c r="J74" s="6">
        <f>+G74*I74</f>
        <v>81000</v>
      </c>
      <c r="K74" s="6"/>
    </row>
    <row r="75" spans="1:11" ht="15">
      <c r="A75" s="7">
        <v>201</v>
      </c>
      <c r="B75" s="8">
        <v>41824</v>
      </c>
      <c r="C75" s="12">
        <f t="shared" si="13"/>
        <v>41854</v>
      </c>
      <c r="D75" s="8">
        <v>41908</v>
      </c>
      <c r="E75" s="6"/>
      <c r="F75" s="9">
        <v>1500</v>
      </c>
      <c r="G75" s="9">
        <f>F75</f>
        <v>1500</v>
      </c>
      <c r="H75" s="10"/>
      <c r="I75" s="6">
        <f>D75-C75</f>
        <v>54</v>
      </c>
      <c r="J75" s="6">
        <f>+G75*I75</f>
        <v>81000</v>
      </c>
      <c r="K75" s="6"/>
    </row>
    <row r="76" spans="1:11" ht="15">
      <c r="A76" s="7">
        <v>202</v>
      </c>
      <c r="B76" s="8">
        <v>41824</v>
      </c>
      <c r="C76" s="12">
        <f t="shared" si="13"/>
        <v>41854</v>
      </c>
      <c r="D76" s="8">
        <v>41908</v>
      </c>
      <c r="E76" s="6"/>
      <c r="F76" s="9">
        <v>1500</v>
      </c>
      <c r="G76" s="9">
        <f>F76</f>
        <v>1500</v>
      </c>
      <c r="H76" s="10"/>
      <c r="I76" s="6">
        <f>D76-C76</f>
        <v>54</v>
      </c>
      <c r="J76" s="6">
        <f>+G76*I76</f>
        <v>81000</v>
      </c>
      <c r="K76" s="6"/>
    </row>
    <row r="77" spans="1:11" ht="15">
      <c r="A77" s="7">
        <v>211</v>
      </c>
      <c r="B77" s="8">
        <v>41578</v>
      </c>
      <c r="C77" s="12">
        <v>41914</v>
      </c>
      <c r="D77" s="8">
        <v>41914</v>
      </c>
      <c r="E77" s="6"/>
      <c r="F77" s="9">
        <v>75.58</v>
      </c>
      <c r="G77" s="9">
        <f t="shared" si="14"/>
        <v>75.58</v>
      </c>
      <c r="H77" s="10"/>
      <c r="I77" s="6">
        <f t="shared" si="15"/>
        <v>0</v>
      </c>
      <c r="J77" s="6">
        <f t="shared" si="16"/>
        <v>0</v>
      </c>
      <c r="K77" s="6"/>
    </row>
    <row r="78" spans="1:11" ht="15">
      <c r="A78" s="7">
        <v>216</v>
      </c>
      <c r="B78" s="8">
        <v>41935</v>
      </c>
      <c r="C78" s="12">
        <f>B78+30</f>
        <v>41965</v>
      </c>
      <c r="D78" s="8">
        <v>41957</v>
      </c>
      <c r="E78" s="6"/>
      <c r="F78" s="9">
        <v>120</v>
      </c>
      <c r="G78" s="9">
        <f>F78</f>
        <v>120</v>
      </c>
      <c r="H78" s="10"/>
      <c r="I78" s="6">
        <f>D78-C78</f>
        <v>-8</v>
      </c>
      <c r="J78" s="6">
        <f>+G78*I78</f>
        <v>-960</v>
      </c>
      <c r="K78" s="6"/>
    </row>
    <row r="79" spans="1:11" ht="15">
      <c r="A79" s="7">
        <v>217</v>
      </c>
      <c r="B79" s="8">
        <v>41934</v>
      </c>
      <c r="C79" s="12">
        <f aca="true" t="shared" si="17" ref="C79:C86">B79+30</f>
        <v>41964</v>
      </c>
      <c r="D79" s="8">
        <v>41957</v>
      </c>
      <c r="E79" s="6"/>
      <c r="F79" s="9">
        <v>846.88</v>
      </c>
      <c r="G79" s="9">
        <f t="shared" si="14"/>
        <v>846.88</v>
      </c>
      <c r="H79" s="10"/>
      <c r="I79" s="6">
        <f t="shared" si="15"/>
        <v>-7</v>
      </c>
      <c r="J79" s="6">
        <f t="shared" si="16"/>
        <v>-5928.16</v>
      </c>
      <c r="K79" s="6"/>
    </row>
    <row r="80" spans="1:11" s="16" customFormat="1" ht="15">
      <c r="A80" s="11">
        <v>218</v>
      </c>
      <c r="B80" s="12">
        <v>41927</v>
      </c>
      <c r="C80" s="12">
        <f t="shared" si="17"/>
        <v>41957</v>
      </c>
      <c r="D80" s="12">
        <v>41957</v>
      </c>
      <c r="E80" s="15"/>
      <c r="F80" s="13">
        <v>273.4</v>
      </c>
      <c r="G80" s="13">
        <f t="shared" si="14"/>
        <v>273.4</v>
      </c>
      <c r="H80" s="14"/>
      <c r="I80" s="15">
        <f t="shared" si="15"/>
        <v>0</v>
      </c>
      <c r="J80" s="15">
        <f t="shared" si="16"/>
        <v>0</v>
      </c>
      <c r="K80" s="15"/>
    </row>
    <row r="81" spans="1:11" ht="15">
      <c r="A81" s="7">
        <v>219</v>
      </c>
      <c r="B81" s="8">
        <v>41929</v>
      </c>
      <c r="C81" s="12">
        <f t="shared" si="17"/>
        <v>41959</v>
      </c>
      <c r="D81" s="8">
        <v>41957</v>
      </c>
      <c r="E81" s="6"/>
      <c r="F81" s="9">
        <v>184.55</v>
      </c>
      <c r="G81" s="9">
        <f t="shared" si="14"/>
        <v>184.55</v>
      </c>
      <c r="H81" s="10"/>
      <c r="I81" s="6">
        <f t="shared" si="15"/>
        <v>-2</v>
      </c>
      <c r="J81" s="6">
        <f t="shared" si="16"/>
        <v>-369.1</v>
      </c>
      <c r="K81" s="6"/>
    </row>
    <row r="82" spans="1:11" ht="15">
      <c r="A82" s="7">
        <v>220</v>
      </c>
      <c r="B82" s="8">
        <v>41929</v>
      </c>
      <c r="C82" s="12">
        <f>B82+30</f>
        <v>41959</v>
      </c>
      <c r="D82" s="8">
        <v>41957</v>
      </c>
      <c r="E82" s="6"/>
      <c r="F82" s="9">
        <v>120.6</v>
      </c>
      <c r="G82" s="9">
        <f>F82</f>
        <v>120.6</v>
      </c>
      <c r="H82" s="10"/>
      <c r="I82" s="6">
        <f>D82-C82</f>
        <v>-2</v>
      </c>
      <c r="J82" s="6">
        <f>+G82*I82</f>
        <v>-241.2</v>
      </c>
      <c r="K82" s="6"/>
    </row>
    <row r="83" spans="1:11" ht="15">
      <c r="A83" s="7">
        <v>221</v>
      </c>
      <c r="B83" s="8">
        <v>41941</v>
      </c>
      <c r="C83" s="12">
        <f t="shared" si="17"/>
        <v>41971</v>
      </c>
      <c r="D83" s="8">
        <v>41957</v>
      </c>
      <c r="E83" s="6"/>
      <c r="F83" s="9">
        <v>150.26</v>
      </c>
      <c r="G83" s="9">
        <f t="shared" si="14"/>
        <v>150.26</v>
      </c>
      <c r="H83" s="10"/>
      <c r="I83" s="6">
        <f t="shared" si="15"/>
        <v>-14</v>
      </c>
      <c r="J83" s="6">
        <f t="shared" si="16"/>
        <v>-2103.64</v>
      </c>
      <c r="K83" s="6"/>
    </row>
    <row r="84" spans="1:11" s="16" customFormat="1" ht="15">
      <c r="A84" s="11">
        <v>222</v>
      </c>
      <c r="B84" s="12">
        <v>41941</v>
      </c>
      <c r="C84" s="12">
        <f t="shared" si="17"/>
        <v>41971</v>
      </c>
      <c r="D84" s="12">
        <v>41957</v>
      </c>
      <c r="E84" s="15"/>
      <c r="F84" s="13">
        <v>339.12</v>
      </c>
      <c r="G84" s="13">
        <f t="shared" si="14"/>
        <v>339.12</v>
      </c>
      <c r="H84" s="14"/>
      <c r="I84" s="15">
        <f t="shared" si="15"/>
        <v>-14</v>
      </c>
      <c r="J84" s="15">
        <f t="shared" si="16"/>
        <v>-4747.68</v>
      </c>
      <c r="K84" s="15"/>
    </row>
    <row r="85" spans="1:11" ht="15">
      <c r="A85" s="7">
        <v>237</v>
      </c>
      <c r="B85" s="8">
        <v>41937</v>
      </c>
      <c r="C85" s="12">
        <f>B85+30</f>
        <v>41967</v>
      </c>
      <c r="D85" s="8">
        <v>41967</v>
      </c>
      <c r="E85" s="6"/>
      <c r="F85" s="9">
        <v>1603.08</v>
      </c>
      <c r="G85" s="9">
        <f>F85</f>
        <v>1603.08</v>
      </c>
      <c r="H85" s="10"/>
      <c r="I85" s="6">
        <f>D85-C85</f>
        <v>0</v>
      </c>
      <c r="J85" s="6">
        <f>+G85*I85</f>
        <v>0</v>
      </c>
      <c r="K85" s="6"/>
    </row>
    <row r="86" spans="1:11" ht="15">
      <c r="A86" s="7">
        <v>238</v>
      </c>
      <c r="B86" s="8">
        <v>41946</v>
      </c>
      <c r="C86" s="12">
        <f t="shared" si="17"/>
        <v>41976</v>
      </c>
      <c r="D86" s="8">
        <v>41967</v>
      </c>
      <c r="E86" s="6"/>
      <c r="F86" s="9">
        <v>36</v>
      </c>
      <c r="G86" s="9">
        <f t="shared" si="14"/>
        <v>36</v>
      </c>
      <c r="H86" s="10"/>
      <c r="I86" s="6">
        <f t="shared" si="15"/>
        <v>-9</v>
      </c>
      <c r="J86" s="6">
        <f t="shared" si="16"/>
        <v>-324</v>
      </c>
      <c r="K86" s="6"/>
    </row>
    <row r="87" spans="1:11" s="16" customFormat="1" ht="15">
      <c r="A87" s="11">
        <v>239</v>
      </c>
      <c r="B87" s="12">
        <v>41890</v>
      </c>
      <c r="C87" s="12">
        <v>41935</v>
      </c>
      <c r="D87" s="12">
        <v>41967</v>
      </c>
      <c r="E87" s="15"/>
      <c r="F87" s="13">
        <v>93118.65</v>
      </c>
      <c r="G87" s="13">
        <f t="shared" si="14"/>
        <v>93118.65</v>
      </c>
      <c r="H87" s="14"/>
      <c r="I87" s="15">
        <f t="shared" si="15"/>
        <v>32</v>
      </c>
      <c r="J87" s="15">
        <f t="shared" si="16"/>
        <v>2979796.8</v>
      </c>
      <c r="K87" s="15"/>
    </row>
    <row r="88" spans="1:11" s="16" customFormat="1" ht="15">
      <c r="A88" s="11">
        <v>240</v>
      </c>
      <c r="B88" s="12">
        <v>41921</v>
      </c>
      <c r="C88" s="12">
        <v>41967</v>
      </c>
      <c r="D88" s="12">
        <v>41967</v>
      </c>
      <c r="E88" s="15"/>
      <c r="F88" s="13">
        <v>36212.81</v>
      </c>
      <c r="G88" s="13">
        <f t="shared" si="14"/>
        <v>36212.81</v>
      </c>
      <c r="H88" s="14"/>
      <c r="I88" s="15">
        <f t="shared" si="15"/>
        <v>0</v>
      </c>
      <c r="J88" s="15">
        <f t="shared" si="16"/>
        <v>0</v>
      </c>
      <c r="K88" s="15"/>
    </row>
    <row r="89" spans="1:11" s="16" customFormat="1" ht="15">
      <c r="A89" s="11">
        <v>241</v>
      </c>
      <c r="B89" s="12">
        <v>41921</v>
      </c>
      <c r="C89" s="12">
        <v>41967</v>
      </c>
      <c r="D89" s="12">
        <v>41967</v>
      </c>
      <c r="E89" s="15"/>
      <c r="F89" s="13">
        <v>28740.32</v>
      </c>
      <c r="G89" s="13">
        <f t="shared" si="14"/>
        <v>28740.32</v>
      </c>
      <c r="H89" s="14"/>
      <c r="I89" s="15">
        <f t="shared" si="15"/>
        <v>0</v>
      </c>
      <c r="J89" s="15">
        <f t="shared" si="16"/>
        <v>0</v>
      </c>
      <c r="K89" s="15"/>
    </row>
    <row r="90" spans="1:11" s="16" customFormat="1" ht="15">
      <c r="A90" s="11">
        <v>242</v>
      </c>
      <c r="B90" s="12">
        <v>41921</v>
      </c>
      <c r="C90" s="12">
        <v>41967</v>
      </c>
      <c r="D90" s="12">
        <v>41967</v>
      </c>
      <c r="E90" s="15"/>
      <c r="F90" s="13">
        <v>51732.58</v>
      </c>
      <c r="G90" s="13">
        <f t="shared" si="14"/>
        <v>51732.58</v>
      </c>
      <c r="H90" s="14"/>
      <c r="I90" s="15">
        <f t="shared" si="15"/>
        <v>0</v>
      </c>
      <c r="J90" s="15">
        <f t="shared" si="16"/>
        <v>0</v>
      </c>
      <c r="K90" s="15"/>
    </row>
    <row r="91" spans="1:11" ht="15">
      <c r="A91" s="7">
        <v>302</v>
      </c>
      <c r="B91" s="8">
        <v>41969</v>
      </c>
      <c r="C91" s="12">
        <f aca="true" t="shared" si="18" ref="C91:C97">B91+30</f>
        <v>41999</v>
      </c>
      <c r="D91" s="8">
        <v>41984</v>
      </c>
      <c r="E91" s="6"/>
      <c r="F91" s="9">
        <v>800</v>
      </c>
      <c r="G91" s="9">
        <f t="shared" si="14"/>
        <v>800</v>
      </c>
      <c r="H91" s="10"/>
      <c r="I91" s="6">
        <f t="shared" si="15"/>
        <v>-15</v>
      </c>
      <c r="J91" s="6">
        <f t="shared" si="16"/>
        <v>-12000</v>
      </c>
      <c r="K91" s="6"/>
    </row>
    <row r="92" spans="1:11" s="16" customFormat="1" ht="15">
      <c r="A92" s="11">
        <v>303</v>
      </c>
      <c r="B92" s="12">
        <v>41970</v>
      </c>
      <c r="C92" s="12">
        <f t="shared" si="18"/>
        <v>42000</v>
      </c>
      <c r="D92" s="12">
        <v>41984</v>
      </c>
      <c r="E92" s="15"/>
      <c r="F92" s="13">
        <v>25.19</v>
      </c>
      <c r="G92" s="13">
        <f t="shared" si="14"/>
        <v>25.19</v>
      </c>
      <c r="H92" s="14"/>
      <c r="I92" s="15">
        <f t="shared" si="15"/>
        <v>-16</v>
      </c>
      <c r="J92" s="15">
        <f t="shared" si="16"/>
        <v>-403.04</v>
      </c>
      <c r="K92" s="15"/>
    </row>
    <row r="93" spans="1:11" s="16" customFormat="1" ht="15">
      <c r="A93" s="11">
        <v>304</v>
      </c>
      <c r="B93" s="12">
        <v>41982</v>
      </c>
      <c r="C93" s="12">
        <f t="shared" si="18"/>
        <v>42012</v>
      </c>
      <c r="D93" s="12">
        <v>41984</v>
      </c>
      <c r="E93" s="15"/>
      <c r="F93" s="13">
        <v>98.98</v>
      </c>
      <c r="G93" s="13">
        <f t="shared" si="14"/>
        <v>98.98</v>
      </c>
      <c r="H93" s="14"/>
      <c r="I93" s="15">
        <f t="shared" si="15"/>
        <v>-28</v>
      </c>
      <c r="J93" s="15">
        <f t="shared" si="16"/>
        <v>-2771.44</v>
      </c>
      <c r="K93" s="15"/>
    </row>
    <row r="94" spans="1:11" s="16" customFormat="1" ht="15">
      <c r="A94" s="11">
        <v>305</v>
      </c>
      <c r="B94" s="12">
        <v>41976</v>
      </c>
      <c r="C94" s="12">
        <f t="shared" si="18"/>
        <v>42006</v>
      </c>
      <c r="D94" s="12">
        <v>41984</v>
      </c>
      <c r="E94" s="15"/>
      <c r="F94" s="13">
        <v>18</v>
      </c>
      <c r="G94" s="13">
        <f t="shared" si="14"/>
        <v>18</v>
      </c>
      <c r="H94" s="14"/>
      <c r="I94" s="15">
        <f t="shared" si="15"/>
        <v>-22</v>
      </c>
      <c r="J94" s="15">
        <f t="shared" si="16"/>
        <v>-396</v>
      </c>
      <c r="K94" s="15"/>
    </row>
    <row r="95" spans="1:11" s="16" customFormat="1" ht="15">
      <c r="A95" s="11">
        <v>306</v>
      </c>
      <c r="B95" s="12">
        <v>41913</v>
      </c>
      <c r="C95" s="12">
        <f t="shared" si="18"/>
        <v>41943</v>
      </c>
      <c r="D95" s="12">
        <v>41984</v>
      </c>
      <c r="E95" s="15"/>
      <c r="F95" s="13">
        <v>117</v>
      </c>
      <c r="G95" s="13">
        <f t="shared" si="14"/>
        <v>117</v>
      </c>
      <c r="H95" s="14"/>
      <c r="I95" s="15">
        <f t="shared" si="15"/>
        <v>41</v>
      </c>
      <c r="J95" s="15">
        <f t="shared" si="16"/>
        <v>4797</v>
      </c>
      <c r="K95" s="15"/>
    </row>
    <row r="96" spans="1:11" s="16" customFormat="1" ht="15">
      <c r="A96" s="11">
        <v>307</v>
      </c>
      <c r="B96" s="12">
        <v>41932</v>
      </c>
      <c r="C96" s="12">
        <f t="shared" si="18"/>
        <v>41962</v>
      </c>
      <c r="D96" s="12">
        <v>41984</v>
      </c>
      <c r="E96" s="15"/>
      <c r="F96" s="13">
        <v>11.73</v>
      </c>
      <c r="G96" s="13">
        <f t="shared" si="14"/>
        <v>11.73</v>
      </c>
      <c r="H96" s="14"/>
      <c r="I96" s="15">
        <f t="shared" si="15"/>
        <v>22</v>
      </c>
      <c r="J96" s="15">
        <f t="shared" si="16"/>
        <v>258.06</v>
      </c>
      <c r="K96" s="15"/>
    </row>
    <row r="97" spans="1:11" s="16" customFormat="1" ht="15">
      <c r="A97" s="11">
        <v>311</v>
      </c>
      <c r="B97" s="12">
        <v>41984</v>
      </c>
      <c r="C97" s="12">
        <f t="shared" si="18"/>
        <v>42014</v>
      </c>
      <c r="D97" s="12">
        <v>41984</v>
      </c>
      <c r="E97" s="15"/>
      <c r="F97" s="13">
        <v>1200</v>
      </c>
      <c r="G97" s="13">
        <f t="shared" si="14"/>
        <v>1200</v>
      </c>
      <c r="H97" s="14"/>
      <c r="I97" s="15">
        <f t="shared" si="15"/>
        <v>-30</v>
      </c>
      <c r="J97" s="15">
        <f t="shared" si="16"/>
        <v>-36000</v>
      </c>
      <c r="K97" s="15"/>
    </row>
    <row r="98" spans="1:11" s="16" customFormat="1" ht="15">
      <c r="A98" s="11">
        <v>312</v>
      </c>
      <c r="B98" s="12">
        <v>41799</v>
      </c>
      <c r="C98" s="12">
        <v>41984</v>
      </c>
      <c r="D98" s="12">
        <v>41984</v>
      </c>
      <c r="E98" s="15"/>
      <c r="F98" s="13">
        <v>244</v>
      </c>
      <c r="G98" s="13">
        <f t="shared" si="14"/>
        <v>244</v>
      </c>
      <c r="H98" s="14"/>
      <c r="I98" s="15">
        <f t="shared" si="15"/>
        <v>0</v>
      </c>
      <c r="J98" s="15">
        <f t="shared" si="16"/>
        <v>0</v>
      </c>
      <c r="K98" s="15"/>
    </row>
    <row r="99" spans="1:11" ht="15">
      <c r="A99" s="7">
        <v>314</v>
      </c>
      <c r="B99" s="8">
        <v>41921</v>
      </c>
      <c r="C99" s="8">
        <v>41967</v>
      </c>
      <c r="D99" s="8">
        <v>41985</v>
      </c>
      <c r="E99" s="6"/>
      <c r="F99" s="9">
        <v>9854.83</v>
      </c>
      <c r="G99" s="9">
        <f t="shared" si="14"/>
        <v>9854.83</v>
      </c>
      <c r="H99" s="10"/>
      <c r="I99" s="6">
        <f t="shared" si="15"/>
        <v>18</v>
      </c>
      <c r="J99" s="6">
        <f t="shared" si="16"/>
        <v>177386.94</v>
      </c>
      <c r="K99" s="6"/>
    </row>
    <row r="100" spans="1:11" ht="15">
      <c r="A100" s="24" t="s">
        <v>12</v>
      </c>
      <c r="B100" s="24"/>
      <c r="C100" s="24"/>
      <c r="D100" s="24"/>
      <c r="E100" s="24"/>
      <c r="F100" s="24"/>
      <c r="G100" s="9">
        <f>SUM(G5:G99)</f>
        <v>369280.75</v>
      </c>
      <c r="H100" s="10"/>
      <c r="I100" s="6"/>
      <c r="J100" s="6">
        <f>SUM(J5:J99)</f>
        <v>3777805.6199999996</v>
      </c>
      <c r="K100" s="17">
        <f>+J100/G100</f>
        <v>10.23017208451835</v>
      </c>
    </row>
    <row r="101" ht="15">
      <c r="H101" s="18"/>
    </row>
    <row r="102" spans="1:11" ht="73.5" customHeight="1">
      <c r="A102" s="25" t="s">
        <v>17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8" ht="15">
      <c r="A103" s="20" t="s">
        <v>18</v>
      </c>
      <c r="B103" s="19"/>
      <c r="C103" s="19"/>
      <c r="H103" s="18"/>
    </row>
    <row r="104" ht="15">
      <c r="H104" s="18"/>
    </row>
    <row r="105" spans="2:10" ht="15" customHeight="1">
      <c r="B105" s="27" t="s">
        <v>13</v>
      </c>
      <c r="C105" s="27"/>
      <c r="I105" s="21" t="s">
        <v>14</v>
      </c>
      <c r="J105" s="21"/>
    </row>
    <row r="106" spans="2:3" ht="15">
      <c r="B106" s="27"/>
      <c r="C106" s="27"/>
    </row>
    <row r="107" spans="2:10" ht="15">
      <c r="B107" s="21" t="s">
        <v>15</v>
      </c>
      <c r="C107" s="21"/>
      <c r="I107" s="21" t="s">
        <v>16</v>
      </c>
      <c r="J107" s="21"/>
    </row>
  </sheetData>
  <sheetProtection selectLockedCells="1" selectUnlockedCells="1"/>
  <mergeCells count="8">
    <mergeCell ref="B107:C107"/>
    <mergeCell ref="I107:J107"/>
    <mergeCell ref="A1:K1"/>
    <mergeCell ref="A2:K2"/>
    <mergeCell ref="A100:F100"/>
    <mergeCell ref="A102:K102"/>
    <mergeCell ref="B105:C106"/>
    <mergeCell ref="I105:J10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45"/>
    </sheetView>
  </sheetViews>
  <sheetFormatPr defaultColWidth="9.140625" defaultRowHeight="15"/>
  <cols>
    <col min="2" max="2" width="16.28125" style="0" customWidth="1"/>
    <col min="3" max="3" width="15.7109375" style="0" customWidth="1"/>
    <col min="4" max="4" width="16.7109375" style="0" customWidth="1"/>
    <col min="5" max="5" width="0" style="0" hidden="1" customWidth="1"/>
    <col min="6" max="7" width="16.00390625" style="1" customWidth="1"/>
    <col min="8" max="8" width="0" style="0" hidden="1" customWidth="1"/>
    <col min="9" max="9" width="16.7109375" style="0" customWidth="1"/>
    <col min="10" max="10" width="13.8515625" style="0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</dc:creator>
  <cp:keywords/>
  <dc:description/>
  <cp:lastModifiedBy>scuola</cp:lastModifiedBy>
  <dcterms:created xsi:type="dcterms:W3CDTF">2015-05-11T16:51:45Z</dcterms:created>
  <dcterms:modified xsi:type="dcterms:W3CDTF">2015-05-11T16:54:55Z</dcterms:modified>
  <cp:category/>
  <cp:version/>
  <cp:contentType/>
  <cp:contentStatus/>
</cp:coreProperties>
</file>